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2120" windowHeight="7455" activeTab="0"/>
  </bookViews>
  <sheets>
    <sheet name="Титульный лист" sheetId="1" r:id="rId1"/>
    <sheet name="I kurs--380203" sheetId="2" r:id="rId2"/>
    <sheet name="II kurs-38.02.03" sheetId="3" r:id="rId3"/>
    <sheet name="III kurs" sheetId="4" r:id="rId4"/>
  </sheets>
  <definedNames/>
  <calcPr fullCalcOnLoad="1" refMode="R1C1"/>
</workbook>
</file>

<file path=xl/sharedStrings.xml><?xml version="1.0" encoding="utf-8"?>
<sst xmlns="http://schemas.openxmlformats.org/spreadsheetml/2006/main" count="970" uniqueCount="271">
  <si>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</si>
  <si>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</si>
  <si>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</si>
  <si>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</si>
  <si>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</si>
  <si>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</si>
  <si>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</si>
  <si>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</si>
  <si>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</si>
  <si>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Профессиональные модули</t>
  </si>
  <si>
    <t>Всего часов в неделю</t>
  </si>
  <si>
    <t>II курс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</si>
  <si>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</si>
  <si>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</si>
  <si>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</si>
  <si>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</si>
  <si>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</si>
  <si>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29.12.–31.12.</t>
  </si>
  <si>
    <t>05.01.-10.01.</t>
  </si>
  <si>
    <t>24.08.-31.08.</t>
  </si>
  <si>
    <t>Иностранный язык</t>
  </si>
  <si>
    <t>Физическая культура</t>
  </si>
  <si>
    <t>Математика</t>
  </si>
  <si>
    <t>ОГСЭ.00.</t>
  </si>
  <si>
    <t>ОГСЭ.01.</t>
  </si>
  <si>
    <t>Основы философии</t>
  </si>
  <si>
    <t>ОГСЭ.02.</t>
  </si>
  <si>
    <t>ОГСЭ.03.</t>
  </si>
  <si>
    <t>ОГСЭ.04.</t>
  </si>
  <si>
    <t>ОГСЭ.05.</t>
  </si>
  <si>
    <t>Русский язык и культура речи</t>
  </si>
  <si>
    <t>ОГСЭ.07.</t>
  </si>
  <si>
    <t>ЕН.00.</t>
  </si>
  <si>
    <t>ЕН.01.</t>
  </si>
  <si>
    <t>ЕН.02.</t>
  </si>
  <si>
    <t>Общепрофессиональные дисциплины</t>
  </si>
  <si>
    <t>ОП.00.</t>
  </si>
  <si>
    <t>Математический и общий естественнонаучный цикл</t>
  </si>
  <si>
    <t>ОП.01.</t>
  </si>
  <si>
    <t>ОП.02.</t>
  </si>
  <si>
    <t>ОП.03.</t>
  </si>
  <si>
    <t>ОП.04.</t>
  </si>
  <si>
    <t>ОП.05.</t>
  </si>
  <si>
    <t>ОП.07.</t>
  </si>
  <si>
    <t>ПМ.00.</t>
  </si>
  <si>
    <t>ПМ.01.</t>
  </si>
  <si>
    <t>МДК.01.01.</t>
  </si>
  <si>
    <t>ОГСЭ.06.</t>
  </si>
  <si>
    <t>ЕН.03.</t>
  </si>
  <si>
    <t>Экологические основы природопользования</t>
  </si>
  <si>
    <t>ОП.09.</t>
  </si>
  <si>
    <t>Информационные технологии в профессиональной деятельности</t>
  </si>
  <si>
    <t>Безопасность жизнедеятельности</t>
  </si>
  <si>
    <t>МДК.01.02.</t>
  </si>
  <si>
    <t>ПМ.02.</t>
  </si>
  <si>
    <t>МДК.02.01.</t>
  </si>
  <si>
    <t>ПМ.03.</t>
  </si>
  <si>
    <t>МДК.03.01.</t>
  </si>
  <si>
    <t>III курс</t>
  </si>
  <si>
    <t>ПМ.04.</t>
  </si>
  <si>
    <t>МДК.04.01.</t>
  </si>
  <si>
    <t>ч</t>
  </si>
  <si>
    <t>з</t>
  </si>
  <si>
    <t>х</t>
  </si>
  <si>
    <t>Ш</t>
  </si>
  <si>
    <t>∆</t>
  </si>
  <si>
    <t>Уроки карьеры</t>
  </si>
  <si>
    <t>Экономика организации</t>
  </si>
  <si>
    <t>Статистика</t>
  </si>
  <si>
    <t>Документационное обеспечение управления</t>
  </si>
  <si>
    <t>Правовое обеспечение профессиональной деятельности</t>
  </si>
  <si>
    <t>Бухгалтерский учет</t>
  </si>
  <si>
    <t>МДК.02.03.</t>
  </si>
  <si>
    <t>Психология общения</t>
  </si>
  <si>
    <t>МДК.02.02.</t>
  </si>
  <si>
    <t>УП.01.01</t>
  </si>
  <si>
    <t>Учебная практика</t>
  </si>
  <si>
    <t>ПП.01.01</t>
  </si>
  <si>
    <t>Производственная практика</t>
  </si>
  <si>
    <t>ПП.02.01</t>
  </si>
  <si>
    <t>ПП.03.01</t>
  </si>
  <si>
    <t>Преддипломная практика</t>
  </si>
  <si>
    <t>Подготовка ВКР</t>
  </si>
  <si>
    <t>Защита ВКР</t>
  </si>
  <si>
    <t xml:space="preserve">Общий гуманитарный и социально-экономический цикл </t>
  </si>
  <si>
    <t>Всего часов сам. раб.</t>
  </si>
  <si>
    <t>Менеджмент (по отраслям)</t>
  </si>
  <si>
    <t>Аудит</t>
  </si>
  <si>
    <t>Планирование и организация логистического процесса в организациях (подразделениях) различных сфер деятельности</t>
  </si>
  <si>
    <t>Основы планирования и организации логистического процесса в организациях (подразделениях)</t>
  </si>
  <si>
    <t>Документационное обеспечение логистических процессов</t>
  </si>
  <si>
    <t>Управление логистическими процессами в закупках, производстве и распределении</t>
  </si>
  <si>
    <t>Основы управления логистическими процессами в закупках, производстве и распределении</t>
  </si>
  <si>
    <t>Оценка рентабельности системы складирования и оптимизация внутрипроизводственных потоковых процессов</t>
  </si>
  <si>
    <t>01.09.–07.09.</t>
  </si>
  <si>
    <t>08.09.-14.09.</t>
  </si>
  <si>
    <t>15.09.-22.09.</t>
  </si>
  <si>
    <t>22.09.-28.09.</t>
  </si>
  <si>
    <t>29.09 -05.10.</t>
  </si>
  <si>
    <t>06.10.-12.10.</t>
  </si>
  <si>
    <t>13.10-19.10.</t>
  </si>
  <si>
    <t>20.10.-26.10.</t>
  </si>
  <si>
    <t>27.10.-02.11.</t>
  </si>
  <si>
    <t>03.11.-09.11.</t>
  </si>
  <si>
    <t>10.11.-16.11.</t>
  </si>
  <si>
    <t>17.11.-23.11.</t>
  </si>
  <si>
    <t>24.11.-30.11.</t>
  </si>
  <si>
    <t>01.12.–07.12.</t>
  </si>
  <si>
    <t>08.12.-14.12.</t>
  </si>
  <si>
    <t>15.12.-21.12.</t>
  </si>
  <si>
    <t>22.12.-28.12.</t>
  </si>
  <si>
    <t>01.01.-04.01.</t>
  </si>
  <si>
    <t>12.01.-18.01.</t>
  </si>
  <si>
    <t>19.01.-25.01.</t>
  </si>
  <si>
    <t>26.01.-01.02.</t>
  </si>
  <si>
    <t>02.02.-08.02.</t>
  </si>
  <si>
    <t>09.02.-15.02.</t>
  </si>
  <si>
    <t>16.02.-22.02.</t>
  </si>
  <si>
    <t>23.02.-01.03.</t>
  </si>
  <si>
    <t>02.03.-08.03.</t>
  </si>
  <si>
    <t>09.03.-15.03.</t>
  </si>
  <si>
    <t>16.03.-22.03.</t>
  </si>
  <si>
    <t>23.03.-29.03.</t>
  </si>
  <si>
    <t>30.03.-05.04.</t>
  </si>
  <si>
    <t>06.04.-12.04.</t>
  </si>
  <si>
    <t>13.04.-19.04.</t>
  </si>
  <si>
    <t>20.04.-26.04.</t>
  </si>
  <si>
    <t>27.04.-03.05.</t>
  </si>
  <si>
    <t>04.05.-10.05.</t>
  </si>
  <si>
    <t>11.05.-17.05.</t>
  </si>
  <si>
    <t>18.05.-24.05.</t>
  </si>
  <si>
    <t>25.05.-31.05.</t>
  </si>
  <si>
    <t>01.06.-07.06.</t>
  </si>
  <si>
    <t>08.06.-14.06.</t>
  </si>
  <si>
    <t>15.06.-21.06.</t>
  </si>
  <si>
    <t>22.06.-28.06.</t>
  </si>
  <si>
    <t>29.06.-05.07.</t>
  </si>
  <si>
    <t>06.07.-12.07.</t>
  </si>
  <si>
    <t>13.07.-19.07.</t>
  </si>
  <si>
    <t>20.07.-26.07.</t>
  </si>
  <si>
    <t>27.07.-02.08.</t>
  </si>
  <si>
    <t>03.08.-09.08.</t>
  </si>
  <si>
    <t>10.08.-16.08.</t>
  </si>
  <si>
    <t>17.08.-23.08.</t>
  </si>
  <si>
    <t>Каникулы</t>
  </si>
  <si>
    <t>Промежуточная аттестация</t>
  </si>
  <si>
    <t>Производственная практика (по профилю специальности)</t>
  </si>
  <si>
    <t xml:space="preserve">Производственная практика (преддипломная) </t>
  </si>
  <si>
    <t>ОП</t>
  </si>
  <si>
    <t>ОП.06</t>
  </si>
  <si>
    <t>Финансы, денежное обращение и кредит</t>
  </si>
  <si>
    <t>ОП.08</t>
  </si>
  <si>
    <t>Налоги и налогообложение</t>
  </si>
  <si>
    <t>ОП.10</t>
  </si>
  <si>
    <t>Анализ финансово-хозяйственной деятельности</t>
  </si>
  <si>
    <t>Оценка рентабельности системы складированияч и оптимизация внутрипроизводственных потоковых процессов</t>
  </si>
  <si>
    <t>Оптимизация процессов транспортировки и проведения оценки стоимости затрат на хранение товарных запасов</t>
  </si>
  <si>
    <t>УП.02.01</t>
  </si>
  <si>
    <t>Оптимизация ресурсов организаций (подразделений), связанных с материальными и нематериальными потоками</t>
  </si>
  <si>
    <t>Оптимизация ресурсов организаций (подразделений)</t>
  </si>
  <si>
    <t>Оценка инвестиционных проектов в логистической системе</t>
  </si>
  <si>
    <t>МДК.03.02.</t>
  </si>
  <si>
    <t>Оценка эффективности работы логистических систем и контроль логистических операций</t>
  </si>
  <si>
    <t>ПП.04.01</t>
  </si>
  <si>
    <t>Основы контроля и оценки эффективности функционирования логистических систем и операций</t>
  </si>
  <si>
    <t>24.08-31.08.</t>
  </si>
  <si>
    <t>Специальность 38.02.03 Операционная деятельность в логистике, группа ЛГ-19</t>
  </si>
  <si>
    <t>Специальность 38.02.03 Операционная деятельность в логистике, группа ЛГ-20</t>
  </si>
  <si>
    <t>Утверждаю:</t>
  </si>
  <si>
    <t>Директор ГБПОУ РО «ККПТ»</t>
  </si>
  <si>
    <t>_____________Г.Ю.Вакулина</t>
  </si>
  <si>
    <t>КАЛЕНДАРНЫЙ УЧЕБНЫЙ ГРАФИК</t>
  </si>
  <si>
    <t>образовательного учреждения среднего профессионального образования</t>
  </si>
  <si>
    <t>ГБПОУ РО «Красносулинский колледж промышленных технологий»</t>
  </si>
  <si>
    <t>по специальности среднего профессионального образования</t>
  </si>
  <si>
    <t>базовой подготовки</t>
  </si>
  <si>
    <t>Форма обучения - очная</t>
  </si>
  <si>
    <t>на базе - основного общего образования</t>
  </si>
  <si>
    <t>38.02.03 Операционная деятельность в логистике</t>
  </si>
  <si>
    <t>Квалификация: - операционный логист</t>
  </si>
  <si>
    <t>Нормативный срок обучения –  2 года и 10 мес.</t>
  </si>
  <si>
    <t>«_____»____________ 2021 г.</t>
  </si>
  <si>
    <t>аттестация</t>
  </si>
  <si>
    <t>каникулы</t>
  </si>
  <si>
    <t>Технология</t>
  </si>
  <si>
    <t>ПД. 05</t>
  </si>
  <si>
    <t>Право</t>
  </si>
  <si>
    <t>ПД. 04</t>
  </si>
  <si>
    <t xml:space="preserve"> </t>
  </si>
  <si>
    <t>Экономика</t>
  </si>
  <si>
    <t>ПД.03.</t>
  </si>
  <si>
    <t xml:space="preserve">Информатика </t>
  </si>
  <si>
    <t>ПД.02.</t>
  </si>
  <si>
    <t>Математика (включая алгебру и начала математитческого анализа)</t>
  </si>
  <si>
    <t>ПД.01.</t>
  </si>
  <si>
    <t>Профильные дисциплины</t>
  </si>
  <si>
    <t>ПД.00.</t>
  </si>
  <si>
    <t>Родная литература</t>
  </si>
  <si>
    <t>БД.11</t>
  </si>
  <si>
    <t>Астрономия</t>
  </si>
  <si>
    <t>БД.10</t>
  </si>
  <si>
    <t>ОБЖ</t>
  </si>
  <si>
    <t>БД.09.</t>
  </si>
  <si>
    <t>БД.08.</t>
  </si>
  <si>
    <t xml:space="preserve">Естествознание </t>
  </si>
  <si>
    <t>БД.07.</t>
  </si>
  <si>
    <t>География</t>
  </si>
  <si>
    <t>БД.06.</t>
  </si>
  <si>
    <t>Обществознание</t>
  </si>
  <si>
    <t>БД.05.</t>
  </si>
  <si>
    <t>БД.04.</t>
  </si>
  <si>
    <t>БД.03</t>
  </si>
  <si>
    <t>Литература</t>
  </si>
  <si>
    <t>БД.02</t>
  </si>
  <si>
    <t>Русский язык</t>
  </si>
  <si>
    <t>БД.01</t>
  </si>
  <si>
    <t>Базовые дисциплины</t>
  </si>
  <si>
    <t>БД.00.</t>
  </si>
  <si>
    <t>ОД.00.</t>
  </si>
  <si>
    <t>I курс</t>
  </si>
  <si>
    <t>17.08.-22.08.</t>
  </si>
  <si>
    <t>10.08.-15.08.</t>
  </si>
  <si>
    <t>03.08.-08.08.</t>
  </si>
  <si>
    <t>27.07.-01.08.</t>
  </si>
  <si>
    <t>20.07.-25.07.</t>
  </si>
  <si>
    <t>13.07.-18.07.</t>
  </si>
  <si>
    <t>06.07.-11.07.</t>
  </si>
  <si>
    <t>29.06.-04.07.</t>
  </si>
  <si>
    <t>22.06.-27.06.</t>
  </si>
  <si>
    <t>15.06.-20.06.</t>
  </si>
  <si>
    <t>08.06.-13.06.</t>
  </si>
  <si>
    <t>01.06.-06.06.</t>
  </si>
  <si>
    <t>25.05.-30.05.</t>
  </si>
  <si>
    <t>18.05.-23.05.</t>
  </si>
  <si>
    <t>11.05.-16.05.</t>
  </si>
  <si>
    <t>04.05.-09.05.</t>
  </si>
  <si>
    <t>27.04.-02.05.</t>
  </si>
  <si>
    <t>20.04.-25.04.</t>
  </si>
  <si>
    <t>13.04.-18.04.</t>
  </si>
  <si>
    <t>06.04.-11.04.</t>
  </si>
  <si>
    <t>30.03.-04.04.</t>
  </si>
  <si>
    <t>23.03.-28.03.</t>
  </si>
  <si>
    <t>16.03.-21.03.</t>
  </si>
  <si>
    <t>09.03.-14.03.</t>
  </si>
  <si>
    <t>02.03.-07.03.</t>
  </si>
  <si>
    <t>23.02.-28.02.</t>
  </si>
  <si>
    <t>16.02.-21.02.</t>
  </si>
  <si>
    <t>09.02.-14.02.</t>
  </si>
  <si>
    <t>02.02.-07.02.</t>
  </si>
  <si>
    <t>26.01.-31.01.</t>
  </si>
  <si>
    <t>19.01.-24.01.</t>
  </si>
  <si>
    <t>12.01.-17.01.</t>
  </si>
  <si>
    <t>01.01.-03.01.</t>
  </si>
  <si>
    <t>22.12.-27.12.</t>
  </si>
  <si>
    <t>15.12.-20.12.</t>
  </si>
  <si>
    <t>08.12.-13.12.</t>
  </si>
  <si>
    <t>01.12.–06.12.</t>
  </si>
  <si>
    <t>24.11.-29.11.</t>
  </si>
  <si>
    <t>17.11.-22.11.</t>
  </si>
  <si>
    <t>10.11.-15.11.</t>
  </si>
  <si>
    <t>03.11.-08.11.</t>
  </si>
  <si>
    <t>27.10.-01.11.</t>
  </si>
  <si>
    <t>20.10.-25.10.</t>
  </si>
  <si>
    <t>13.10-18.10.</t>
  </si>
  <si>
    <t>06.10.-11.10.</t>
  </si>
  <si>
    <t>29.09 -04.10.</t>
  </si>
  <si>
    <t>22.09.-27.09.</t>
  </si>
  <si>
    <t>15.09.-20.09.</t>
  </si>
  <si>
    <t>08.09.-13.09.</t>
  </si>
  <si>
    <t>01.09.–06.09.</t>
  </si>
  <si>
    <t>Специальность 38.02.03 Операционная деятельность в логистике, группа ЛГ-21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</si>
</sst>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0"/>
      <color indexed="8"/>
      <name val="Times New Roman"/>
      <family val="1"/>
    </font>
    <font>
      <sz val="20"/>
      <name val="Arial Cyr"/>
      <family val="0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 Cyr"/>
      <family val="0"/>
    </font>
    <font>
      <sz val="10"/>
      <color indexed="5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b/>
      <sz val="10"/>
      <color indexed="6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ck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5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textRotation="90"/>
    </xf>
    <xf numFmtId="0" fontId="3" fillId="0" borderId="13" xfId="0" applyFont="1" applyBorder="1" applyAlignment="1">
      <alignment horizontal="center" textRotation="90"/>
    </xf>
    <xf numFmtId="0" fontId="3" fillId="0" borderId="13" xfId="0" applyFont="1" applyBorder="1" applyAlignment="1">
      <alignment textRotation="90" wrapText="1"/>
    </xf>
    <xf numFmtId="0" fontId="9" fillId="32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wrapText="1"/>
    </xf>
    <xf numFmtId="0" fontId="2" fillId="36" borderId="13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11" fillId="32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wrapText="1"/>
    </xf>
    <xf numFmtId="0" fontId="13" fillId="38" borderId="14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2" fillId="38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15" fillId="39" borderId="14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2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textRotation="90"/>
    </xf>
    <xf numFmtId="0" fontId="3" fillId="34" borderId="17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4" fillId="37" borderId="14" xfId="0" applyFont="1" applyFill="1" applyBorder="1" applyAlignment="1">
      <alignment horizontal="center"/>
    </xf>
    <xf numFmtId="0" fontId="17" fillId="37" borderId="13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10" fillId="32" borderId="16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/>
    </xf>
    <xf numFmtId="0" fontId="4" fillId="32" borderId="26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4" fillId="32" borderId="28" xfId="0" applyFont="1" applyFill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32" borderId="30" xfId="0" applyFont="1" applyFill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4" fillId="37" borderId="13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 wrapText="1"/>
    </xf>
    <xf numFmtId="0" fontId="4" fillId="37" borderId="17" xfId="0" applyFont="1" applyFill="1" applyBorder="1" applyAlignment="1">
      <alignment horizontal="center" wrapText="1"/>
    </xf>
    <xf numFmtId="0" fontId="4" fillId="37" borderId="13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4" fillId="37" borderId="12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wrapText="1"/>
    </xf>
    <xf numFmtId="0" fontId="15" fillId="37" borderId="13" xfId="0" applyFont="1" applyFill="1" applyBorder="1" applyAlignment="1">
      <alignment horizontal="center"/>
    </xf>
    <xf numFmtId="0" fontId="15" fillId="37" borderId="14" xfId="0" applyFont="1" applyFill="1" applyBorder="1" applyAlignment="1">
      <alignment horizontal="center"/>
    </xf>
    <xf numFmtId="0" fontId="15" fillId="37" borderId="11" xfId="0" applyFont="1" applyFill="1" applyBorder="1" applyAlignment="1">
      <alignment horizontal="center"/>
    </xf>
    <xf numFmtId="0" fontId="15" fillId="37" borderId="12" xfId="0" applyFont="1" applyFill="1" applyBorder="1" applyAlignment="1">
      <alignment horizontal="center"/>
    </xf>
    <xf numFmtId="0" fontId="15" fillId="37" borderId="27" xfId="0" applyFont="1" applyFill="1" applyBorder="1" applyAlignment="1">
      <alignment horizontal="center"/>
    </xf>
    <xf numFmtId="0" fontId="17" fillId="37" borderId="13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17" fillId="37" borderId="14" xfId="0" applyFont="1" applyFill="1" applyBorder="1" applyAlignment="1">
      <alignment horizontal="center"/>
    </xf>
    <xf numFmtId="0" fontId="19" fillId="40" borderId="13" xfId="0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/>
    </xf>
    <xf numFmtId="0" fontId="18" fillId="35" borderId="14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27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15" fillId="37" borderId="2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7" borderId="12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9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10" fillId="40" borderId="16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2" fillId="36" borderId="12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wrapText="1"/>
    </xf>
    <xf numFmtId="0" fontId="23" fillId="37" borderId="1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2" borderId="38" xfId="0" applyFont="1" applyFill="1" applyBorder="1" applyAlignment="1">
      <alignment horizontal="center" wrapText="1"/>
    </xf>
    <xf numFmtId="0" fontId="3" fillId="32" borderId="39" xfId="0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9" fillId="32" borderId="26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41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0" fontId="4" fillId="32" borderId="43" xfId="0" applyFont="1" applyFill="1" applyBorder="1" applyAlignment="1">
      <alignment horizontal="center"/>
    </xf>
    <xf numFmtId="0" fontId="3" fillId="32" borderId="44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3" fillId="32" borderId="46" xfId="0" applyFont="1" applyFill="1" applyBorder="1" applyAlignment="1">
      <alignment horizontal="center"/>
    </xf>
    <xf numFmtId="0" fontId="9" fillId="32" borderId="30" xfId="0" applyFont="1" applyFill="1" applyBorder="1" applyAlignment="1">
      <alignment horizontal="center"/>
    </xf>
    <xf numFmtId="0" fontId="4" fillId="35" borderId="47" xfId="0" applyFont="1" applyFill="1" applyBorder="1" applyAlignment="1">
      <alignment horizontal="center" wrapText="1"/>
    </xf>
    <xf numFmtId="0" fontId="4" fillId="36" borderId="47" xfId="0" applyFont="1" applyFill="1" applyBorder="1" applyAlignment="1">
      <alignment horizontal="center" wrapText="1"/>
    </xf>
    <xf numFmtId="0" fontId="15" fillId="37" borderId="47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 wrapText="1"/>
    </xf>
    <xf numFmtId="0" fontId="15" fillId="37" borderId="48" xfId="0" applyFont="1" applyFill="1" applyBorder="1" applyAlignment="1">
      <alignment horizontal="center"/>
    </xf>
    <xf numFmtId="0" fontId="15" fillId="37" borderId="49" xfId="0" applyFont="1" applyFill="1" applyBorder="1" applyAlignment="1">
      <alignment horizontal="center"/>
    </xf>
    <xf numFmtId="0" fontId="3" fillId="36" borderId="48" xfId="0" applyFont="1" applyFill="1" applyBorder="1" applyAlignment="1">
      <alignment horizontal="center" wrapText="1"/>
    </xf>
    <xf numFmtId="0" fontId="4" fillId="35" borderId="50" xfId="0" applyFont="1" applyFill="1" applyBorder="1" applyAlignment="1">
      <alignment horizontal="center" wrapText="1"/>
    </xf>
    <xf numFmtId="0" fontId="17" fillId="37" borderId="33" xfId="0" applyFont="1" applyFill="1" applyBorder="1" applyAlignment="1">
      <alignment horizontal="center"/>
    </xf>
    <xf numFmtId="0" fontId="17" fillId="37" borderId="51" xfId="0" applyFont="1" applyFill="1" applyBorder="1" applyAlignment="1">
      <alignment horizontal="center"/>
    </xf>
    <xf numFmtId="0" fontId="17" fillId="37" borderId="47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16" fillId="37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17" fillId="32" borderId="2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5" fillId="35" borderId="14" xfId="0" applyFont="1" applyFill="1" applyBorder="1" applyAlignment="1">
      <alignment horizontal="center"/>
    </xf>
    <xf numFmtId="0" fontId="19" fillId="40" borderId="18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center"/>
    </xf>
    <xf numFmtId="0" fontId="17" fillId="37" borderId="52" xfId="0" applyFont="1" applyFill="1" applyBorder="1" applyAlignment="1">
      <alignment horizontal="center"/>
    </xf>
    <xf numFmtId="0" fontId="18" fillId="35" borderId="53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4" fillId="35" borderId="2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18" fillId="35" borderId="26" xfId="0" applyFont="1" applyFill="1" applyBorder="1" applyAlignment="1">
      <alignment horizontal="center"/>
    </xf>
    <xf numFmtId="0" fontId="18" fillId="37" borderId="13" xfId="0" applyFont="1" applyFill="1" applyBorder="1" applyAlignment="1">
      <alignment horizontal="center"/>
    </xf>
    <xf numFmtId="0" fontId="18" fillId="37" borderId="18" xfId="0" applyFont="1" applyFill="1" applyBorder="1" applyAlignment="1">
      <alignment horizontal="center"/>
    </xf>
    <xf numFmtId="0" fontId="4" fillId="37" borderId="22" xfId="0" applyFont="1" applyFill="1" applyBorder="1" applyAlignment="1">
      <alignment horizontal="center" wrapText="1"/>
    </xf>
    <xf numFmtId="0" fontId="18" fillId="35" borderId="19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 wrapText="1"/>
    </xf>
    <xf numFmtId="0" fontId="17" fillId="37" borderId="18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7" borderId="48" xfId="0" applyFont="1" applyFill="1" applyBorder="1" applyAlignment="1">
      <alignment horizontal="center" wrapText="1"/>
    </xf>
    <xf numFmtId="0" fontId="18" fillId="37" borderId="21" xfId="0" applyFont="1" applyFill="1" applyBorder="1" applyAlignment="1">
      <alignment horizontal="center"/>
    </xf>
    <xf numFmtId="0" fontId="17" fillId="37" borderId="2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4" fillId="37" borderId="40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18" fillId="40" borderId="18" xfId="0" applyFont="1" applyFill="1" applyBorder="1" applyAlignment="1">
      <alignment horizontal="center"/>
    </xf>
    <xf numFmtId="0" fontId="4" fillId="40" borderId="22" xfId="0" applyFont="1" applyFill="1" applyBorder="1" applyAlignment="1">
      <alignment horizontal="center" wrapText="1"/>
    </xf>
    <xf numFmtId="0" fontId="4" fillId="40" borderId="13" xfId="0" applyFont="1" applyFill="1" applyBorder="1" applyAlignment="1">
      <alignment horizontal="center" wrapText="1"/>
    </xf>
    <xf numFmtId="0" fontId="2" fillId="40" borderId="13" xfId="0" applyFont="1" applyFill="1" applyBorder="1" applyAlignment="1">
      <alignment horizontal="center"/>
    </xf>
    <xf numFmtId="0" fontId="15" fillId="37" borderId="18" xfId="0" applyFont="1" applyFill="1" applyBorder="1" applyAlignment="1">
      <alignment horizontal="center"/>
    </xf>
    <xf numFmtId="0" fontId="15" fillId="35" borderId="26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 wrapText="1"/>
    </xf>
    <xf numFmtId="0" fontId="15" fillId="37" borderId="22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22" fillId="37" borderId="12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0" fontId="17" fillId="37" borderId="22" xfId="0" applyFont="1" applyFill="1" applyBorder="1" applyAlignment="1">
      <alignment horizontal="center"/>
    </xf>
    <xf numFmtId="0" fontId="18" fillId="35" borderId="23" xfId="0" applyFont="1" applyFill="1" applyBorder="1" applyAlignment="1">
      <alignment horizontal="center"/>
    </xf>
    <xf numFmtId="0" fontId="23" fillId="37" borderId="51" xfId="0" applyFont="1" applyFill="1" applyBorder="1" applyAlignment="1">
      <alignment horizontal="center"/>
    </xf>
    <xf numFmtId="0" fontId="15" fillId="37" borderId="44" xfId="0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 wrapText="1"/>
    </xf>
    <xf numFmtId="0" fontId="18" fillId="35" borderId="4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4" fillId="36" borderId="11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8" fillId="36" borderId="54" xfId="0" applyFont="1" applyFill="1" applyBorder="1" applyAlignment="1">
      <alignment horizontal="center" wrapText="1"/>
    </xf>
    <xf numFmtId="0" fontId="4" fillId="36" borderId="54" xfId="0" applyFont="1" applyFill="1" applyBorder="1" applyAlignment="1">
      <alignment horizontal="center" wrapText="1"/>
    </xf>
    <xf numFmtId="0" fontId="13" fillId="38" borderId="10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13" fillId="38" borderId="51" xfId="0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9" fillId="41" borderId="12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 wrapText="1"/>
    </xf>
    <xf numFmtId="0" fontId="9" fillId="41" borderId="14" xfId="0" applyFont="1" applyFill="1" applyBorder="1" applyAlignment="1">
      <alignment horizontal="center" wrapText="1"/>
    </xf>
    <xf numFmtId="0" fontId="19" fillId="41" borderId="48" xfId="0" applyFont="1" applyFill="1" applyBorder="1" applyAlignment="1">
      <alignment horizontal="center"/>
    </xf>
    <xf numFmtId="0" fontId="11" fillId="41" borderId="47" xfId="0" applyFont="1" applyFill="1" applyBorder="1" applyAlignment="1">
      <alignment horizontal="center"/>
    </xf>
    <xf numFmtId="0" fontId="11" fillId="41" borderId="14" xfId="0" applyFont="1" applyFill="1" applyBorder="1" applyAlignment="1">
      <alignment horizontal="center"/>
    </xf>
    <xf numFmtId="0" fontId="19" fillId="41" borderId="13" xfId="0" applyFont="1" applyFill="1" applyBorder="1" applyAlignment="1">
      <alignment horizontal="center"/>
    </xf>
    <xf numFmtId="0" fontId="19" fillId="41" borderId="33" xfId="0" applyFont="1" applyFill="1" applyBorder="1" applyAlignment="1">
      <alignment horizontal="center"/>
    </xf>
    <xf numFmtId="0" fontId="19" fillId="41" borderId="18" xfId="0" applyFont="1" applyFill="1" applyBorder="1" applyAlignment="1">
      <alignment horizontal="center"/>
    </xf>
    <xf numFmtId="0" fontId="11" fillId="41" borderId="26" xfId="0" applyFont="1" applyFill="1" applyBorder="1" applyAlignment="1">
      <alignment horizontal="center"/>
    </xf>
    <xf numFmtId="0" fontId="17" fillId="32" borderId="43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32" borderId="20" xfId="0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/>
    </xf>
    <xf numFmtId="0" fontId="9" fillId="32" borderId="38" xfId="0" applyFont="1" applyFill="1" applyBorder="1" applyAlignment="1">
      <alignment horizontal="center"/>
    </xf>
    <xf numFmtId="0" fontId="9" fillId="32" borderId="51" xfId="0" applyFont="1" applyFill="1" applyBorder="1" applyAlignment="1">
      <alignment horizontal="center"/>
    </xf>
    <xf numFmtId="0" fontId="10" fillId="32" borderId="39" xfId="0" applyFont="1" applyFill="1" applyBorder="1" applyAlignment="1">
      <alignment horizontal="center"/>
    </xf>
    <xf numFmtId="0" fontId="10" fillId="32" borderId="55" xfId="0" applyFont="1" applyFill="1" applyBorder="1" applyAlignment="1">
      <alignment horizontal="center"/>
    </xf>
    <xf numFmtId="0" fontId="3" fillId="0" borderId="31" xfId="0" applyFont="1" applyBorder="1" applyAlignment="1">
      <alignment horizontal="center" textRotation="90"/>
    </xf>
    <xf numFmtId="0" fontId="3" fillId="0" borderId="33" xfId="0" applyFont="1" applyBorder="1" applyAlignment="1">
      <alignment horizontal="center" textRotation="90"/>
    </xf>
    <xf numFmtId="0" fontId="3" fillId="0" borderId="38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3" fillId="0" borderId="5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6" borderId="56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2" fillId="36" borderId="54" xfId="0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textRotation="90" wrapText="1"/>
    </xf>
    <xf numFmtId="0" fontId="3" fillId="0" borderId="30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3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0" fillId="33" borderId="50" xfId="0" applyFill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31" xfId="0" applyFont="1" applyBorder="1" applyAlignment="1">
      <alignment textRotation="90"/>
    </xf>
    <xf numFmtId="0" fontId="3" fillId="0" borderId="33" xfId="0" applyFont="1" applyBorder="1" applyAlignment="1">
      <alignment textRotation="90"/>
    </xf>
    <xf numFmtId="0" fontId="2" fillId="32" borderId="63" xfId="0" applyFont="1" applyFill="1" applyBorder="1" applyAlignment="1">
      <alignment horizontal="left" vertical="center" wrapText="1"/>
    </xf>
    <xf numFmtId="0" fontId="2" fillId="32" borderId="64" xfId="0" applyFont="1" applyFill="1" applyBorder="1" applyAlignment="1">
      <alignment horizontal="left" vertical="center" wrapText="1"/>
    </xf>
    <xf numFmtId="0" fontId="2" fillId="32" borderId="55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7" fillId="35" borderId="65" xfId="0" applyFont="1" applyFill="1" applyBorder="1" applyAlignment="1">
      <alignment horizontal="center" vertical="center" textRotation="90" wrapText="1"/>
    </xf>
    <xf numFmtId="0" fontId="7" fillId="35" borderId="66" xfId="0" applyFont="1" applyFill="1" applyBorder="1" applyAlignment="1">
      <alignment horizontal="center" vertical="center" textRotation="90" wrapText="1"/>
    </xf>
    <xf numFmtId="0" fontId="7" fillId="35" borderId="67" xfId="0" applyFont="1" applyFill="1" applyBorder="1" applyAlignment="1">
      <alignment horizontal="center" vertical="center" textRotation="90" wrapText="1"/>
    </xf>
    <xf numFmtId="0" fontId="7" fillId="35" borderId="68" xfId="0" applyFont="1" applyFill="1" applyBorder="1" applyAlignment="1">
      <alignment horizontal="center" vertical="center" textRotation="90" wrapText="1"/>
    </xf>
    <xf numFmtId="0" fontId="2" fillId="32" borderId="69" xfId="0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horizontal="center" wrapText="1"/>
    </xf>
    <xf numFmtId="0" fontId="10" fillId="32" borderId="71" xfId="0" applyFont="1" applyFill="1" applyBorder="1" applyAlignment="1">
      <alignment horizontal="center"/>
    </xf>
    <xf numFmtId="0" fontId="10" fillId="32" borderId="53" xfId="0" applyFont="1" applyFill="1" applyBorder="1" applyAlignment="1">
      <alignment horizontal="center"/>
    </xf>
    <xf numFmtId="0" fontId="3" fillId="0" borderId="5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2" fillId="32" borderId="72" xfId="0" applyFont="1" applyFill="1" applyBorder="1" applyAlignment="1">
      <alignment horizontal="left" vertical="center" wrapText="1"/>
    </xf>
    <xf numFmtId="0" fontId="2" fillId="32" borderId="73" xfId="0" applyFont="1" applyFill="1" applyBorder="1" applyAlignment="1">
      <alignment horizontal="left" vertical="center" wrapText="1"/>
    </xf>
    <xf numFmtId="0" fontId="2" fillId="32" borderId="48" xfId="0" applyFont="1" applyFill="1" applyBorder="1" applyAlignment="1">
      <alignment horizontal="left" vertical="center" wrapText="1"/>
    </xf>
    <xf numFmtId="0" fontId="2" fillId="32" borderId="74" xfId="0" applyFont="1" applyFill="1" applyBorder="1" applyAlignment="1">
      <alignment horizontal="left" vertical="center" wrapText="1"/>
    </xf>
    <xf numFmtId="0" fontId="2" fillId="32" borderId="62" xfId="0" applyFont="1" applyFill="1" applyBorder="1" applyAlignment="1">
      <alignment horizontal="left" vertical="center" wrapText="1"/>
    </xf>
    <xf numFmtId="0" fontId="2" fillId="32" borderId="51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wrapText="1"/>
    </xf>
    <xf numFmtId="0" fontId="24" fillId="0" borderId="75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7" fillId="18" borderId="65" xfId="0" applyFont="1" applyFill="1" applyBorder="1" applyAlignment="1">
      <alignment horizontal="center" vertical="center" textRotation="90" wrapText="1"/>
    </xf>
    <xf numFmtId="0" fontId="8" fillId="18" borderId="66" xfId="0" applyFont="1" applyFill="1" applyBorder="1" applyAlignment="1">
      <alignment horizontal="center" vertical="center" textRotation="90" wrapText="1"/>
    </xf>
    <xf numFmtId="0" fontId="8" fillId="18" borderId="67" xfId="0" applyFont="1" applyFill="1" applyBorder="1" applyAlignment="1">
      <alignment horizontal="center" vertical="center" textRotation="90" wrapText="1"/>
    </xf>
    <xf numFmtId="0" fontId="8" fillId="18" borderId="68" xfId="0" applyFont="1" applyFill="1" applyBorder="1" applyAlignment="1">
      <alignment horizontal="center" vertical="center" textRotation="90" wrapText="1"/>
    </xf>
    <xf numFmtId="0" fontId="2" fillId="32" borderId="13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/>
    </xf>
    <xf numFmtId="0" fontId="9" fillId="40" borderId="14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wrapText="1"/>
    </xf>
    <xf numFmtId="0" fontId="3" fillId="40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3" fillId="40" borderId="56" xfId="0" applyFont="1" applyFill="1" applyBorder="1" applyAlignment="1">
      <alignment horizontal="center" vertical="center" wrapText="1"/>
    </xf>
    <xf numFmtId="0" fontId="3" fillId="40" borderId="42" xfId="0" applyFont="1" applyFill="1" applyBorder="1" applyAlignment="1">
      <alignment horizontal="center" vertical="center" wrapText="1"/>
    </xf>
    <xf numFmtId="0" fontId="3" fillId="40" borderId="57" xfId="0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left" wrapText="1"/>
    </xf>
    <xf numFmtId="0" fontId="2" fillId="36" borderId="17" xfId="0" applyFont="1" applyFill="1" applyBorder="1" applyAlignment="1">
      <alignment horizontal="left" wrapText="1"/>
    </xf>
    <xf numFmtId="0" fontId="2" fillId="40" borderId="54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34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left" wrapText="1"/>
    </xf>
    <xf numFmtId="0" fontId="2" fillId="32" borderId="76" xfId="0" applyFont="1" applyFill="1" applyBorder="1" applyAlignment="1">
      <alignment horizontal="left" vertical="center" wrapText="1"/>
    </xf>
    <xf numFmtId="0" fontId="13" fillId="38" borderId="54" xfId="0" applyFont="1" applyFill="1" applyBorder="1" applyAlignment="1">
      <alignment horizontal="center"/>
    </xf>
    <xf numFmtId="0" fontId="13" fillId="38" borderId="34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13" fillId="38" borderId="11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 wrapText="1"/>
    </xf>
    <xf numFmtId="0" fontId="4" fillId="40" borderId="14" xfId="0" applyFont="1" applyFill="1" applyBorder="1" applyAlignment="1">
      <alignment horizontal="center" wrapText="1"/>
    </xf>
    <xf numFmtId="0" fontId="13" fillId="38" borderId="41" xfId="0" applyFont="1" applyFill="1" applyBorder="1" applyAlignment="1">
      <alignment horizontal="center"/>
    </xf>
    <xf numFmtId="0" fontId="13" fillId="38" borderId="4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4" xfId="0" applyFont="1" applyFill="1" applyBorder="1" applyAlignment="1">
      <alignment horizontal="center"/>
    </xf>
    <xf numFmtId="0" fontId="11" fillId="40" borderId="30" xfId="0" applyFont="1" applyFill="1" applyBorder="1" applyAlignment="1">
      <alignment horizontal="center"/>
    </xf>
    <xf numFmtId="0" fontId="11" fillId="41" borderId="26" xfId="0" applyFont="1" applyFill="1" applyBorder="1" applyAlignment="1">
      <alignment horizontal="center"/>
    </xf>
    <xf numFmtId="0" fontId="4" fillId="40" borderId="29" xfId="0" applyFont="1" applyFill="1" applyBorder="1" applyAlignment="1">
      <alignment horizontal="center" wrapText="1"/>
    </xf>
    <xf numFmtId="0" fontId="4" fillId="40" borderId="2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12" fillId="38" borderId="11" xfId="0" applyFont="1" applyFill="1" applyBorder="1" applyAlignment="1">
      <alignment horizontal="center"/>
    </xf>
    <xf numFmtId="0" fontId="12" fillId="38" borderId="12" xfId="0" applyFont="1" applyFill="1" applyBorder="1" applyAlignment="1">
      <alignment horizontal="center"/>
    </xf>
    <xf numFmtId="0" fontId="18" fillId="40" borderId="30" xfId="0" applyFont="1" applyFill="1" applyBorder="1" applyAlignment="1">
      <alignment horizontal="center"/>
    </xf>
    <xf numFmtId="0" fontId="18" fillId="40" borderId="26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13" fillId="39" borderId="54" xfId="0" applyFont="1" applyFill="1" applyBorder="1" applyAlignment="1">
      <alignment horizontal="center"/>
    </xf>
    <xf numFmtId="0" fontId="13" fillId="39" borderId="34" xfId="0" applyFont="1" applyFill="1" applyBorder="1" applyAlignment="1">
      <alignment horizontal="center"/>
    </xf>
    <xf numFmtId="0" fontId="14" fillId="34" borderId="54" xfId="0" applyFont="1" applyFill="1" applyBorder="1" applyAlignment="1">
      <alignment horizontal="center"/>
    </xf>
    <xf numFmtId="0" fontId="14" fillId="34" borderId="34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0" fontId="9" fillId="32" borderId="19" xfId="0" applyFont="1" applyFill="1" applyBorder="1" applyAlignment="1">
      <alignment horizontal="center"/>
    </xf>
    <xf numFmtId="0" fontId="9" fillId="32" borderId="77" xfId="0" applyFont="1" applyFill="1" applyBorder="1" applyAlignment="1">
      <alignment horizontal="center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textRotation="90" wrapText="1"/>
    </xf>
    <xf numFmtId="1" fontId="10" fillId="32" borderId="78" xfId="0" applyNumberFormat="1" applyFont="1" applyFill="1" applyBorder="1" applyAlignment="1">
      <alignment horizontal="center"/>
    </xf>
    <xf numFmtId="1" fontId="10" fillId="32" borderId="64" xfId="0" applyNumberFormat="1" applyFont="1" applyFill="1" applyBorder="1" applyAlignment="1">
      <alignment horizontal="center"/>
    </xf>
    <xf numFmtId="0" fontId="3" fillId="32" borderId="79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left" vertical="center" wrapText="1"/>
    </xf>
    <xf numFmtId="0" fontId="0" fillId="42" borderId="68" xfId="0" applyFill="1" applyBorder="1" applyAlignment="1">
      <alignment textRotation="90" wrapText="1"/>
    </xf>
    <xf numFmtId="176" fontId="9" fillId="32" borderId="80" xfId="0" applyNumberFormat="1" applyFont="1" applyFill="1" applyBorder="1" applyAlignment="1">
      <alignment horizontal="center"/>
    </xf>
    <xf numFmtId="0" fontId="3" fillId="32" borderId="48" xfId="0" applyFont="1" applyFill="1" applyBorder="1" applyAlignment="1">
      <alignment horizontal="center"/>
    </xf>
    <xf numFmtId="0" fontId="3" fillId="32" borderId="80" xfId="0" applyFont="1" applyFill="1" applyBorder="1" applyAlignment="1">
      <alignment horizontal="center" wrapText="1"/>
    </xf>
    <xf numFmtId="1" fontId="9" fillId="32" borderId="10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42" borderId="66" xfId="0" applyFill="1" applyBorder="1" applyAlignment="1">
      <alignment textRotation="90" wrapText="1"/>
    </xf>
    <xf numFmtId="176" fontId="3" fillId="32" borderId="81" xfId="0" applyNumberFormat="1" applyFont="1" applyFill="1" applyBorder="1" applyAlignment="1">
      <alignment horizontal="center"/>
    </xf>
    <xf numFmtId="0" fontId="2" fillId="32" borderId="82" xfId="0" applyFont="1" applyFill="1" applyBorder="1" applyAlignment="1">
      <alignment horizontal="center"/>
    </xf>
    <xf numFmtId="0" fontId="3" fillId="32" borderId="83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/>
    </xf>
    <xf numFmtId="1" fontId="3" fillId="32" borderId="12" xfId="0" applyNumberFormat="1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33" xfId="0" applyFont="1" applyFill="1" applyBorder="1" applyAlignment="1">
      <alignment horizontal="left" vertical="center" wrapText="1"/>
    </xf>
    <xf numFmtId="176" fontId="3" fillId="32" borderId="8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85" xfId="0" applyFont="1" applyFill="1" applyBorder="1" applyAlignment="1">
      <alignment horizontal="center" wrapText="1"/>
    </xf>
    <xf numFmtId="0" fontId="4" fillId="43" borderId="12" xfId="0" applyFont="1" applyFill="1" applyBorder="1" applyAlignment="1">
      <alignment horizontal="center" wrapText="1"/>
    </xf>
    <xf numFmtId="0" fontId="4" fillId="42" borderId="12" xfId="0" applyFont="1" applyFill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 wrapText="1"/>
    </xf>
    <xf numFmtId="0" fontId="3" fillId="44" borderId="12" xfId="0" applyFont="1" applyFill="1" applyBorder="1" applyAlignment="1">
      <alignment horizontal="center" wrapText="1"/>
    </xf>
    <xf numFmtId="1" fontId="4" fillId="42" borderId="12" xfId="0" applyNumberFormat="1" applyFont="1" applyFill="1" applyBorder="1" applyAlignment="1">
      <alignment horizontal="center"/>
    </xf>
    <xf numFmtId="0" fontId="3" fillId="0" borderId="86" xfId="0" applyFont="1" applyBorder="1" applyAlignment="1">
      <alignment horizontal="center" vertical="center" wrapText="1"/>
    </xf>
    <xf numFmtId="0" fontId="0" fillId="42" borderId="66" xfId="0" applyFill="1" applyBorder="1" applyAlignment="1">
      <alignment horizontal="center" vertical="center" textRotation="90" wrapText="1"/>
    </xf>
    <xf numFmtId="0" fontId="4" fillId="45" borderId="12" xfId="0" applyFont="1" applyFill="1" applyBorder="1" applyAlignment="1">
      <alignment horizontal="center" wrapText="1"/>
    </xf>
    <xf numFmtId="0" fontId="3" fillId="45" borderId="12" xfId="0" applyFont="1" applyFill="1" applyBorder="1" applyAlignment="1">
      <alignment horizontal="center" wrapText="1"/>
    </xf>
    <xf numFmtId="1" fontId="4" fillId="45" borderId="1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4" fillId="43" borderId="10" xfId="0" applyFont="1" applyFill="1" applyBorder="1" applyAlignment="1">
      <alignment horizontal="center" wrapText="1"/>
    </xf>
    <xf numFmtId="0" fontId="4" fillId="42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3" fillId="44" borderId="10" xfId="0" applyFont="1" applyFill="1" applyBorder="1" applyAlignment="1">
      <alignment horizontal="center" wrapText="1"/>
    </xf>
    <xf numFmtId="1" fontId="4" fillId="42" borderId="10" xfId="0" applyNumberFormat="1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 wrapText="1"/>
    </xf>
    <xf numFmtId="0" fontId="3" fillId="45" borderId="10" xfId="0" applyFont="1" applyFill="1" applyBorder="1" applyAlignment="1">
      <alignment horizontal="center" wrapText="1"/>
    </xf>
    <xf numFmtId="1" fontId="4" fillId="45" borderId="10" xfId="0" applyNumberFormat="1" applyFont="1" applyFill="1" applyBorder="1" applyAlignment="1">
      <alignment horizontal="center"/>
    </xf>
    <xf numFmtId="176" fontId="3" fillId="32" borderId="87" xfId="0" applyNumberFormat="1" applyFont="1" applyFill="1" applyBorder="1" applyAlignment="1">
      <alignment horizontal="center"/>
    </xf>
    <xf numFmtId="0" fontId="3" fillId="32" borderId="50" xfId="0" applyFont="1" applyFill="1" applyBorder="1" applyAlignment="1">
      <alignment horizontal="center"/>
    </xf>
    <xf numFmtId="0" fontId="3" fillId="33" borderId="87" xfId="0" applyFont="1" applyFill="1" applyBorder="1" applyAlignment="1">
      <alignment horizontal="center" wrapText="1"/>
    </xf>
    <xf numFmtId="0" fontId="4" fillId="43" borderId="11" xfId="0" applyFont="1" applyFill="1" applyBorder="1" applyAlignment="1">
      <alignment horizontal="center" wrapText="1"/>
    </xf>
    <xf numFmtId="0" fontId="4" fillId="42" borderId="11" xfId="0" applyFont="1" applyFill="1" applyBorder="1" applyAlignment="1">
      <alignment horizontal="center" wrapText="1"/>
    </xf>
    <xf numFmtId="1" fontId="3" fillId="33" borderId="11" xfId="0" applyNumberFormat="1" applyFont="1" applyFill="1" applyBorder="1" applyAlignment="1">
      <alignment horizontal="center" wrapText="1"/>
    </xf>
    <xf numFmtId="0" fontId="3" fillId="44" borderId="11" xfId="0" applyFont="1" applyFill="1" applyBorder="1" applyAlignment="1">
      <alignment horizontal="center" wrapText="1"/>
    </xf>
    <xf numFmtId="1" fontId="4" fillId="42" borderId="11" xfId="0" applyNumberFormat="1" applyFont="1" applyFill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176" fontId="3" fillId="32" borderId="83" xfId="0" applyNumberFormat="1" applyFont="1" applyFill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0" fontId="3" fillId="33" borderId="83" xfId="0" applyFont="1" applyFill="1" applyBorder="1" applyAlignment="1">
      <alignment horizontal="center" wrapText="1"/>
    </xf>
    <xf numFmtId="0" fontId="3" fillId="43" borderId="13" xfId="0" applyFont="1" applyFill="1" applyBorder="1" applyAlignment="1">
      <alignment horizontal="center"/>
    </xf>
    <xf numFmtId="0" fontId="3" fillId="45" borderId="13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4" fillId="43" borderId="14" xfId="0" applyNumberFormat="1" applyFont="1" applyFill="1" applyBorder="1" applyAlignment="1">
      <alignment horizontal="center" wrapText="1"/>
    </xf>
    <xf numFmtId="1" fontId="4" fillId="42" borderId="14" xfId="0" applyNumberFormat="1" applyFont="1" applyFill="1" applyBorder="1" applyAlignment="1">
      <alignment horizontal="center" wrapText="1"/>
    </xf>
    <xf numFmtId="1" fontId="3" fillId="33" borderId="14" xfId="0" applyNumberFormat="1" applyFont="1" applyFill="1" applyBorder="1" applyAlignment="1">
      <alignment horizontal="center" wrapText="1"/>
    </xf>
    <xf numFmtId="0" fontId="3" fillId="44" borderId="14" xfId="0" applyFont="1" applyFill="1" applyBorder="1" applyAlignment="1">
      <alignment horizontal="center" wrapText="1"/>
    </xf>
    <xf numFmtId="0" fontId="4" fillId="42" borderId="14" xfId="0" applyNumberFormat="1" applyFont="1" applyFill="1" applyBorder="1" applyAlignment="1">
      <alignment horizontal="center" wrapText="1"/>
    </xf>
    <xf numFmtId="1" fontId="4" fillId="42" borderId="14" xfId="0" applyNumberFormat="1" applyFont="1" applyFill="1" applyBorder="1" applyAlignment="1">
      <alignment horizontal="center"/>
    </xf>
    <xf numFmtId="0" fontId="4" fillId="43" borderId="14" xfId="0" applyFont="1" applyFill="1" applyBorder="1" applyAlignment="1">
      <alignment horizontal="center" wrapText="1"/>
    </xf>
    <xf numFmtId="0" fontId="4" fillId="42" borderId="14" xfId="0" applyFont="1" applyFill="1" applyBorder="1" applyAlignment="1">
      <alignment horizontal="center" wrapText="1"/>
    </xf>
    <xf numFmtId="0" fontId="4" fillId="42" borderId="14" xfId="0" applyFont="1" applyFill="1" applyBorder="1" applyAlignment="1">
      <alignment horizontal="center"/>
    </xf>
    <xf numFmtId="176" fontId="9" fillId="32" borderId="87" xfId="0" applyNumberFormat="1" applyFont="1" applyFill="1" applyBorder="1" applyAlignment="1">
      <alignment horizontal="center"/>
    </xf>
    <xf numFmtId="1" fontId="9" fillId="32" borderId="14" xfId="0" applyNumberFormat="1" applyFont="1" applyFill="1" applyBorder="1" applyAlignment="1">
      <alignment horizontal="center"/>
    </xf>
    <xf numFmtId="1" fontId="9" fillId="43" borderId="14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horizontal="left" vertical="center" wrapText="1"/>
    </xf>
    <xf numFmtId="0" fontId="2" fillId="32" borderId="88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/>
    </xf>
    <xf numFmtId="1" fontId="2" fillId="32" borderId="12" xfId="0" applyNumberFormat="1" applyFont="1" applyFill="1" applyBorder="1" applyAlignment="1">
      <alignment horizontal="center"/>
    </xf>
    <xf numFmtId="1" fontId="2" fillId="43" borderId="12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left" vertical="center" wrapText="1"/>
    </xf>
    <xf numFmtId="0" fontId="2" fillId="32" borderId="86" xfId="0" applyFont="1" applyFill="1" applyBorder="1" applyAlignment="1">
      <alignment horizontal="center" vertical="center" wrapText="1"/>
    </xf>
    <xf numFmtId="176" fontId="3" fillId="32" borderId="85" xfId="0" applyNumberFormat="1" applyFont="1" applyFill="1" applyBorder="1" applyAlignment="1">
      <alignment horizontal="center"/>
    </xf>
    <xf numFmtId="0" fontId="3" fillId="32" borderId="86" xfId="0" applyFont="1" applyFill="1" applyBorder="1" applyAlignment="1">
      <alignment horizontal="center"/>
    </xf>
    <xf numFmtId="0" fontId="3" fillId="46" borderId="12" xfId="0" applyFont="1" applyFill="1" applyBorder="1" applyAlignment="1">
      <alignment horizontal="center"/>
    </xf>
    <xf numFmtId="0" fontId="4" fillId="42" borderId="12" xfId="0" applyFont="1" applyFill="1" applyBorder="1" applyAlignment="1">
      <alignment horizontal="center"/>
    </xf>
    <xf numFmtId="0" fontId="0" fillId="42" borderId="67" xfId="0" applyFill="1" applyBorder="1" applyAlignment="1">
      <alignment horizontal="center" vertical="center" textRotation="90" wrapText="1"/>
    </xf>
    <xf numFmtId="0" fontId="4" fillId="45" borderId="12" xfId="0" applyFont="1" applyFill="1" applyBorder="1" applyAlignment="1">
      <alignment horizontal="center"/>
    </xf>
    <xf numFmtId="0" fontId="3" fillId="46" borderId="10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0" fontId="3" fillId="46" borderId="13" xfId="0" applyFont="1" applyFill="1" applyBorder="1" applyAlignment="1">
      <alignment horizontal="center"/>
    </xf>
    <xf numFmtId="0" fontId="3" fillId="46" borderId="14" xfId="0" applyFont="1" applyFill="1" applyBorder="1" applyAlignment="1">
      <alignment horizontal="center"/>
    </xf>
    <xf numFmtId="0" fontId="3" fillId="43" borderId="14" xfId="0" applyFont="1" applyFill="1" applyBorder="1" applyAlignment="1">
      <alignment horizontal="center"/>
    </xf>
    <xf numFmtId="0" fontId="4" fillId="43" borderId="14" xfId="0" applyFont="1" applyFill="1" applyBorder="1" applyAlignment="1">
      <alignment horizontal="center"/>
    </xf>
    <xf numFmtId="0" fontId="4" fillId="42" borderId="11" xfId="0" applyFont="1" applyFill="1" applyBorder="1" applyAlignment="1">
      <alignment horizontal="center"/>
    </xf>
    <xf numFmtId="1" fontId="3" fillId="46" borderId="14" xfId="0" applyNumberFormat="1" applyFont="1" applyFill="1" applyBorder="1" applyAlignment="1">
      <alignment horizontal="center"/>
    </xf>
    <xf numFmtId="176" fontId="4" fillId="43" borderId="14" xfId="0" applyNumberFormat="1" applyFont="1" applyFill="1" applyBorder="1" applyAlignment="1">
      <alignment horizontal="center"/>
    </xf>
    <xf numFmtId="0" fontId="4" fillId="43" borderId="14" xfId="0" applyNumberFormat="1" applyFont="1" applyFill="1" applyBorder="1" applyAlignment="1">
      <alignment horizontal="center"/>
    </xf>
    <xf numFmtId="176" fontId="3" fillId="33" borderId="14" xfId="0" applyNumberFormat="1" applyFont="1" applyFill="1" applyBorder="1" applyAlignment="1">
      <alignment horizontal="center" wrapText="1"/>
    </xf>
    <xf numFmtId="0" fontId="3" fillId="44" borderId="14" xfId="0" applyNumberFormat="1" applyFont="1" applyFill="1" applyBorder="1" applyAlignment="1">
      <alignment horizontal="center" wrapText="1"/>
    </xf>
    <xf numFmtId="0" fontId="3" fillId="45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top"/>
    </xf>
    <xf numFmtId="1" fontId="2" fillId="32" borderId="1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left" vertical="center" wrapText="1"/>
    </xf>
    <xf numFmtId="0" fontId="0" fillId="0" borderId="88" xfId="0" applyFont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left" vertical="center" wrapText="1"/>
    </xf>
    <xf numFmtId="0" fontId="2" fillId="32" borderId="89" xfId="0" applyFont="1" applyFill="1" applyBorder="1" applyAlignment="1">
      <alignment horizontal="center" vertical="center" wrapText="1"/>
    </xf>
    <xf numFmtId="0" fontId="3" fillId="32" borderId="87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left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3" fillId="32" borderId="9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left" vertical="center" wrapText="1"/>
    </xf>
    <xf numFmtId="0" fontId="2" fillId="32" borderId="91" xfId="0" applyFont="1" applyFill="1" applyBorder="1" applyAlignment="1">
      <alignment horizontal="center" vertical="center" wrapText="1"/>
    </xf>
    <xf numFmtId="0" fontId="7" fillId="42" borderId="65" xfId="0" applyFont="1" applyFill="1" applyBorder="1" applyAlignment="1">
      <alignment horizontal="center" vertical="center" textRotation="90" wrapText="1"/>
    </xf>
    <xf numFmtId="0" fontId="3" fillId="45" borderId="11" xfId="0" applyFont="1" applyFill="1" applyBorder="1" applyAlignment="1">
      <alignment horizontal="center" wrapText="1"/>
    </xf>
    <xf numFmtId="0" fontId="0" fillId="45" borderId="50" xfId="0" applyFill="1" applyBorder="1" applyAlignment="1">
      <alignment horizontal="center" wrapText="1"/>
    </xf>
    <xf numFmtId="0" fontId="3" fillId="45" borderId="35" xfId="0" applyFont="1" applyFill="1" applyBorder="1" applyAlignment="1">
      <alignment horizontal="center" wrapText="1"/>
    </xf>
    <xf numFmtId="0" fontId="4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137.25390625" style="0" customWidth="1"/>
  </cols>
  <sheetData>
    <row r="1" ht="18.75">
      <c r="A1" s="459" t="s">
        <v>168</v>
      </c>
    </row>
    <row r="2" ht="18.75">
      <c r="A2" s="460" t="s">
        <v>169</v>
      </c>
    </row>
    <row r="3" ht="18.75">
      <c r="A3" s="460" t="s">
        <v>170</v>
      </c>
    </row>
    <row r="4" ht="18.75">
      <c r="A4" s="460" t="s">
        <v>181</v>
      </c>
    </row>
    <row r="5" ht="18.75">
      <c r="A5" s="460"/>
    </row>
    <row r="6" ht="18.75">
      <c r="A6" s="460"/>
    </row>
    <row r="7" ht="18.75">
      <c r="A7" s="461" t="s">
        <v>171</v>
      </c>
    </row>
    <row r="8" ht="18.75">
      <c r="A8" s="462"/>
    </row>
    <row r="9" ht="18.75">
      <c r="A9" s="462" t="s">
        <v>172</v>
      </c>
    </row>
    <row r="10" ht="18.75">
      <c r="A10" s="461" t="s">
        <v>173</v>
      </c>
    </row>
    <row r="11" ht="18.75">
      <c r="A11" s="462" t="s">
        <v>174</v>
      </c>
    </row>
    <row r="12" ht="18.75">
      <c r="A12" s="461" t="s">
        <v>178</v>
      </c>
    </row>
    <row r="13" ht="18.75">
      <c r="A13" s="462" t="s">
        <v>175</v>
      </c>
    </row>
    <row r="14" ht="18.75">
      <c r="A14" s="462"/>
    </row>
    <row r="15" ht="18.75">
      <c r="A15" s="462"/>
    </row>
    <row r="16" ht="18.75">
      <c r="A16" s="463"/>
    </row>
    <row r="17" ht="18.75">
      <c r="A17" s="463"/>
    </row>
    <row r="18" ht="18.75">
      <c r="A18" s="463"/>
    </row>
    <row r="19" ht="18.75">
      <c r="A19" s="463"/>
    </row>
    <row r="20" ht="18.75">
      <c r="A20" s="462"/>
    </row>
    <row r="21" ht="18.75">
      <c r="A21" s="464" t="s">
        <v>179</v>
      </c>
    </row>
    <row r="22" ht="75">
      <c r="A22" s="464" t="s">
        <v>176</v>
      </c>
    </row>
    <row r="23" ht="18.75">
      <c r="A23" s="464" t="s">
        <v>180</v>
      </c>
    </row>
    <row r="24" ht="18.75">
      <c r="A24" s="464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8"/>
  <sheetViews>
    <sheetView zoomScalePageLayoutView="0" workbookViewId="0" topLeftCell="A10">
      <selection activeCell="D54" sqref="D54"/>
    </sheetView>
  </sheetViews>
  <sheetFormatPr defaultColWidth="9.00390625" defaultRowHeight="12.75"/>
  <cols>
    <col min="1" max="1" width="9.125" style="2" customWidth="1"/>
    <col min="2" max="2" width="9.875" style="2" customWidth="1"/>
    <col min="3" max="3" width="27.75390625" style="2" customWidth="1"/>
    <col min="4" max="4" width="9.125" style="2" customWidth="1"/>
    <col min="5" max="5" width="4.125" style="2" customWidth="1"/>
    <col min="6" max="20" width="4.375" style="2" customWidth="1"/>
    <col min="21" max="24" width="3.875" style="2" customWidth="1"/>
    <col min="25" max="42" width="4.375" style="2" customWidth="1"/>
    <col min="43" max="43" width="5.625" style="2" customWidth="1"/>
    <col min="44" max="47" width="4.375" style="2" customWidth="1"/>
    <col min="48" max="57" width="3.875" style="2" customWidth="1"/>
    <col min="58" max="58" width="6.625" style="2" customWidth="1"/>
    <col min="59" max="16384" width="9.125" style="2" customWidth="1"/>
  </cols>
  <sheetData>
    <row r="1" ht="19.5" thickBot="1">
      <c r="X1" s="582" t="s">
        <v>270</v>
      </c>
    </row>
    <row r="2" spans="1:59" ht="58.5" customHeight="1">
      <c r="A2" s="328" t="s">
        <v>0</v>
      </c>
      <c r="B2" s="328" t="s">
        <v>1</v>
      </c>
      <c r="C2" s="331" t="s">
        <v>2</v>
      </c>
      <c r="D2" s="331" t="s">
        <v>3</v>
      </c>
      <c r="E2" s="33" t="s">
        <v>269</v>
      </c>
      <c r="F2" s="34" t="s">
        <v>268</v>
      </c>
      <c r="G2" s="34" t="s">
        <v>267</v>
      </c>
      <c r="H2" s="34" t="s">
        <v>266</v>
      </c>
      <c r="I2" s="33" t="s">
        <v>265</v>
      </c>
      <c r="J2" s="34" t="s">
        <v>264</v>
      </c>
      <c r="K2" s="34" t="s">
        <v>263</v>
      </c>
      <c r="L2" s="34" t="s">
        <v>262</v>
      </c>
      <c r="M2" s="34" t="s">
        <v>261</v>
      </c>
      <c r="N2" s="34" t="s">
        <v>260</v>
      </c>
      <c r="O2" s="34" t="s">
        <v>259</v>
      </c>
      <c r="P2" s="34" t="s">
        <v>258</v>
      </c>
      <c r="Q2" s="34" t="s">
        <v>257</v>
      </c>
      <c r="R2" s="33" t="s">
        <v>256</v>
      </c>
      <c r="S2" s="34" t="s">
        <v>255</v>
      </c>
      <c r="T2" s="34" t="s">
        <v>254</v>
      </c>
      <c r="U2" s="34" t="s">
        <v>253</v>
      </c>
      <c r="V2" s="33" t="s">
        <v>17</v>
      </c>
      <c r="W2" s="34" t="s">
        <v>252</v>
      </c>
      <c r="X2" s="34" t="s">
        <v>18</v>
      </c>
      <c r="Y2" s="34" t="s">
        <v>251</v>
      </c>
      <c r="Z2" s="34" t="s">
        <v>250</v>
      </c>
      <c r="AA2" s="33" t="s">
        <v>249</v>
      </c>
      <c r="AB2" s="34" t="s">
        <v>248</v>
      </c>
      <c r="AC2" s="34" t="s">
        <v>247</v>
      </c>
      <c r="AD2" s="34" t="s">
        <v>246</v>
      </c>
      <c r="AE2" s="33" t="s">
        <v>245</v>
      </c>
      <c r="AF2" s="34" t="s">
        <v>244</v>
      </c>
      <c r="AG2" s="34" t="s">
        <v>243</v>
      </c>
      <c r="AH2" s="34" t="s">
        <v>242</v>
      </c>
      <c r="AI2" s="33" t="s">
        <v>241</v>
      </c>
      <c r="AJ2" s="34" t="s">
        <v>240</v>
      </c>
      <c r="AK2" s="34" t="s">
        <v>239</v>
      </c>
      <c r="AL2" s="34" t="s">
        <v>238</v>
      </c>
      <c r="AM2" s="33" t="s">
        <v>237</v>
      </c>
      <c r="AN2" s="34" t="s">
        <v>236</v>
      </c>
      <c r="AO2" s="34" t="s">
        <v>235</v>
      </c>
      <c r="AP2" s="34" t="s">
        <v>234</v>
      </c>
      <c r="AQ2" s="34" t="s">
        <v>233</v>
      </c>
      <c r="AR2" s="33" t="s">
        <v>232</v>
      </c>
      <c r="AS2" s="34" t="s">
        <v>231</v>
      </c>
      <c r="AT2" s="34" t="s">
        <v>230</v>
      </c>
      <c r="AU2" s="34" t="s">
        <v>229</v>
      </c>
      <c r="AV2" s="33" t="s">
        <v>228</v>
      </c>
      <c r="AW2" s="34" t="s">
        <v>227</v>
      </c>
      <c r="AX2" s="34" t="s">
        <v>226</v>
      </c>
      <c r="AY2" s="34" t="s">
        <v>225</v>
      </c>
      <c r="AZ2" s="34" t="s">
        <v>224</v>
      </c>
      <c r="BA2" s="34" t="s">
        <v>223</v>
      </c>
      <c r="BB2" s="34" t="s">
        <v>222</v>
      </c>
      <c r="BC2" s="34" t="s">
        <v>221</v>
      </c>
      <c r="BD2" s="34" t="s">
        <v>220</v>
      </c>
      <c r="BE2" s="35" t="s">
        <v>19</v>
      </c>
      <c r="BF2" s="348" t="s">
        <v>16</v>
      </c>
      <c r="BG2" s="358" t="s">
        <v>15</v>
      </c>
    </row>
    <row r="3" spans="1:59" ht="12.75">
      <c r="A3" s="329"/>
      <c r="B3" s="329"/>
      <c r="C3" s="332"/>
      <c r="D3" s="332"/>
      <c r="E3" s="361" t="s">
        <v>4</v>
      </c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3"/>
      <c r="BF3" s="349"/>
      <c r="BG3" s="359"/>
    </row>
    <row r="4" spans="1:59" ht="12.75">
      <c r="A4" s="329"/>
      <c r="B4" s="329"/>
      <c r="C4" s="332"/>
      <c r="D4" s="332"/>
      <c r="E4" s="4">
        <v>35</v>
      </c>
      <c r="F4" s="4">
        <v>36</v>
      </c>
      <c r="G4" s="4">
        <v>37</v>
      </c>
      <c r="H4" s="4">
        <v>38</v>
      </c>
      <c r="I4" s="4">
        <v>39</v>
      </c>
      <c r="J4" s="4">
        <v>40</v>
      </c>
      <c r="K4" s="4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  <c r="BF4" s="349"/>
      <c r="BG4" s="359"/>
    </row>
    <row r="5" spans="1:59" ht="12.75">
      <c r="A5" s="329"/>
      <c r="B5" s="329"/>
      <c r="C5" s="332"/>
      <c r="D5" s="332"/>
      <c r="E5" s="361" t="s">
        <v>5</v>
      </c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3"/>
      <c r="BF5" s="349"/>
      <c r="BG5" s="359"/>
    </row>
    <row r="6" spans="1:59" ht="12.75">
      <c r="A6" s="329"/>
      <c r="B6" s="329"/>
      <c r="C6" s="332"/>
      <c r="D6" s="332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324">
        <v>18</v>
      </c>
      <c r="W6" s="364"/>
      <c r="X6" s="5">
        <v>19</v>
      </c>
      <c r="Y6" s="5">
        <v>20</v>
      </c>
      <c r="Z6" s="5">
        <v>21</v>
      </c>
      <c r="AA6" s="5">
        <v>22</v>
      </c>
      <c r="AB6" s="5">
        <v>23</v>
      </c>
      <c r="AC6" s="5">
        <v>24</v>
      </c>
      <c r="AD6" s="5">
        <v>25</v>
      </c>
      <c r="AE6" s="5">
        <v>26</v>
      </c>
      <c r="AF6" s="5">
        <v>27</v>
      </c>
      <c r="AG6" s="5">
        <v>28</v>
      </c>
      <c r="AH6" s="5">
        <v>29</v>
      </c>
      <c r="AI6" s="5">
        <v>30</v>
      </c>
      <c r="AJ6" s="5">
        <v>31</v>
      </c>
      <c r="AK6" s="5">
        <v>32</v>
      </c>
      <c r="AL6" s="5">
        <v>33</v>
      </c>
      <c r="AM6" s="5">
        <v>34</v>
      </c>
      <c r="AN6" s="5">
        <v>35</v>
      </c>
      <c r="AO6" s="5">
        <v>36</v>
      </c>
      <c r="AP6" s="5">
        <v>37</v>
      </c>
      <c r="AQ6" s="5">
        <v>38</v>
      </c>
      <c r="AR6" s="5">
        <v>39</v>
      </c>
      <c r="AS6" s="5">
        <v>40</v>
      </c>
      <c r="AT6" s="5">
        <v>41</v>
      </c>
      <c r="AU6" s="5">
        <v>42</v>
      </c>
      <c r="AV6" s="5">
        <v>43</v>
      </c>
      <c r="AW6" s="8">
        <v>44</v>
      </c>
      <c r="AX6" s="8">
        <v>45</v>
      </c>
      <c r="AY6" s="8">
        <v>46</v>
      </c>
      <c r="AZ6" s="8">
        <v>47</v>
      </c>
      <c r="BA6" s="8">
        <v>48</v>
      </c>
      <c r="BB6" s="8">
        <v>49</v>
      </c>
      <c r="BC6" s="8">
        <v>50</v>
      </c>
      <c r="BD6" s="8">
        <v>51</v>
      </c>
      <c r="BE6" s="8">
        <v>52</v>
      </c>
      <c r="BF6" s="349"/>
      <c r="BG6" s="359"/>
    </row>
    <row r="7" spans="1:59" ht="13.5" thickBot="1">
      <c r="A7" s="330"/>
      <c r="B7" s="330"/>
      <c r="C7" s="333"/>
      <c r="D7" s="333"/>
      <c r="E7" s="31" t="s">
        <v>61</v>
      </c>
      <c r="F7" s="31" t="s">
        <v>62</v>
      </c>
      <c r="G7" s="31" t="s">
        <v>61</v>
      </c>
      <c r="H7" s="31" t="s">
        <v>62</v>
      </c>
      <c r="I7" s="31" t="s">
        <v>61</v>
      </c>
      <c r="J7" s="31" t="s">
        <v>62</v>
      </c>
      <c r="K7" s="31" t="s">
        <v>61</v>
      </c>
      <c r="L7" s="32" t="s">
        <v>62</v>
      </c>
      <c r="M7" s="32" t="s">
        <v>61</v>
      </c>
      <c r="N7" s="32" t="s">
        <v>62</v>
      </c>
      <c r="O7" s="32" t="s">
        <v>61</v>
      </c>
      <c r="P7" s="32" t="s">
        <v>62</v>
      </c>
      <c r="Q7" s="32" t="s">
        <v>61</v>
      </c>
      <c r="R7" s="32" t="s">
        <v>62</v>
      </c>
      <c r="S7" s="32" t="s">
        <v>61</v>
      </c>
      <c r="T7" s="32" t="s">
        <v>62</v>
      </c>
      <c r="U7" s="579" t="s">
        <v>61</v>
      </c>
      <c r="V7" s="581" t="s">
        <v>62</v>
      </c>
      <c r="W7" s="580"/>
      <c r="X7" s="579" t="s">
        <v>61</v>
      </c>
      <c r="Y7" s="32" t="s">
        <v>62</v>
      </c>
      <c r="Z7" s="32" t="s">
        <v>61</v>
      </c>
      <c r="AA7" s="32" t="s">
        <v>62</v>
      </c>
      <c r="AB7" s="32" t="s">
        <v>61</v>
      </c>
      <c r="AC7" s="32" t="s">
        <v>62</v>
      </c>
      <c r="AD7" s="32" t="s">
        <v>61</v>
      </c>
      <c r="AE7" s="32" t="s">
        <v>62</v>
      </c>
      <c r="AF7" s="32" t="s">
        <v>61</v>
      </c>
      <c r="AG7" s="32" t="s">
        <v>62</v>
      </c>
      <c r="AH7" s="32" t="s">
        <v>61</v>
      </c>
      <c r="AI7" s="32" t="s">
        <v>62</v>
      </c>
      <c r="AJ7" s="32" t="s">
        <v>61</v>
      </c>
      <c r="AK7" s="32" t="s">
        <v>62</v>
      </c>
      <c r="AL7" s="32" t="s">
        <v>61</v>
      </c>
      <c r="AM7" s="32" t="s">
        <v>62</v>
      </c>
      <c r="AN7" s="32" t="s">
        <v>61</v>
      </c>
      <c r="AO7" s="32" t="s">
        <v>62</v>
      </c>
      <c r="AP7" s="32" t="s">
        <v>61</v>
      </c>
      <c r="AQ7" s="32" t="s">
        <v>62</v>
      </c>
      <c r="AR7" s="32" t="s">
        <v>61</v>
      </c>
      <c r="AS7" s="32" t="s">
        <v>62</v>
      </c>
      <c r="AT7" s="32" t="s">
        <v>61</v>
      </c>
      <c r="AU7" s="32" t="s">
        <v>62</v>
      </c>
      <c r="AV7" s="32" t="s">
        <v>61</v>
      </c>
      <c r="AW7" s="9" t="s">
        <v>62</v>
      </c>
      <c r="AX7" s="9" t="s">
        <v>61</v>
      </c>
      <c r="AY7" s="9" t="s">
        <v>62</v>
      </c>
      <c r="AZ7" s="9" t="s">
        <v>61</v>
      </c>
      <c r="BA7" s="9" t="s">
        <v>62</v>
      </c>
      <c r="BB7" s="9" t="s">
        <v>61</v>
      </c>
      <c r="BC7" s="9" t="s">
        <v>62</v>
      </c>
      <c r="BD7" s="9" t="s">
        <v>61</v>
      </c>
      <c r="BE7" s="9" t="s">
        <v>62</v>
      </c>
      <c r="BF7" s="350"/>
      <c r="BG7" s="360"/>
    </row>
    <row r="8" spans="1:59" ht="13.5" thickTop="1">
      <c r="A8" s="578" t="s">
        <v>219</v>
      </c>
      <c r="B8" s="577" t="s">
        <v>218</v>
      </c>
      <c r="C8" s="576" t="s">
        <v>6</v>
      </c>
      <c r="D8" s="43" t="s">
        <v>7</v>
      </c>
      <c r="E8" s="575"/>
      <c r="F8" s="575"/>
      <c r="G8" s="575"/>
      <c r="H8" s="575"/>
      <c r="I8" s="575"/>
      <c r="J8" s="575"/>
      <c r="K8" s="575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575"/>
      <c r="X8" s="575"/>
      <c r="Y8" s="43"/>
      <c r="Z8" s="43"/>
      <c r="AA8" s="43"/>
      <c r="AB8" s="43"/>
      <c r="AC8" s="43"/>
      <c r="AD8" s="43"/>
      <c r="AE8" s="43"/>
      <c r="AF8" s="43"/>
      <c r="AG8" s="43"/>
      <c r="AH8" s="575"/>
      <c r="AI8" s="575"/>
      <c r="AJ8" s="575"/>
      <c r="AK8" s="575"/>
      <c r="AL8" s="43"/>
      <c r="AM8" s="575"/>
      <c r="AN8" s="575"/>
      <c r="AO8" s="575"/>
      <c r="AP8" s="575"/>
      <c r="AQ8" s="575"/>
      <c r="AR8" s="46"/>
      <c r="AS8" s="575"/>
      <c r="AT8" s="575"/>
      <c r="AU8" s="575"/>
      <c r="AV8" s="575"/>
      <c r="AW8" s="575"/>
      <c r="AX8" s="575"/>
      <c r="AY8" s="575"/>
      <c r="AZ8" s="575"/>
      <c r="BA8" s="575"/>
      <c r="BB8" s="575"/>
      <c r="BC8" s="575"/>
      <c r="BD8" s="575"/>
      <c r="BE8" s="43"/>
      <c r="BF8" s="575">
        <f>SUM(E8:BE8)</f>
        <v>0</v>
      </c>
      <c r="BG8" s="574"/>
    </row>
    <row r="9" spans="1:59" ht="13.5" thickBot="1">
      <c r="A9" s="496"/>
      <c r="B9" s="573"/>
      <c r="C9" s="572"/>
      <c r="D9" s="29" t="s">
        <v>8</v>
      </c>
      <c r="E9" s="571"/>
      <c r="F9" s="571"/>
      <c r="G9" s="571"/>
      <c r="H9" s="571"/>
      <c r="I9" s="571"/>
      <c r="J9" s="571"/>
      <c r="K9" s="571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571"/>
      <c r="X9" s="571"/>
      <c r="Y9" s="29"/>
      <c r="Z9" s="29"/>
      <c r="AA9" s="29"/>
      <c r="AB9" s="29"/>
      <c r="AC9" s="29"/>
      <c r="AD9" s="29"/>
      <c r="AE9" s="29"/>
      <c r="AF9" s="29"/>
      <c r="AG9" s="29"/>
      <c r="AH9" s="571"/>
      <c r="AI9" s="571"/>
      <c r="AJ9" s="571"/>
      <c r="AK9" s="571"/>
      <c r="AL9" s="29"/>
      <c r="AM9" s="571"/>
      <c r="AN9" s="571"/>
      <c r="AO9" s="571"/>
      <c r="AP9" s="571"/>
      <c r="AQ9" s="571"/>
      <c r="AR9" s="30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29"/>
      <c r="BF9" s="571"/>
      <c r="BG9" s="570">
        <f>SUM(F9:BF9)</f>
        <v>0</v>
      </c>
    </row>
    <row r="10" spans="1:59" ht="12.75">
      <c r="A10" s="496"/>
      <c r="B10" s="569" t="s">
        <v>217</v>
      </c>
      <c r="C10" s="568" t="s">
        <v>216</v>
      </c>
      <c r="D10" s="27" t="s">
        <v>7</v>
      </c>
      <c r="E10" s="28">
        <f>SUM(E12,E14,E16,E18,E18,E20,E22,E24,E28,E30,E32)</f>
        <v>23</v>
      </c>
      <c r="F10" s="28">
        <f>SUM(F12,F14,F16,F18,F18,F20,F22,F24,F28,F30,F32)</f>
        <v>23</v>
      </c>
      <c r="G10" s="28">
        <f>SUM(G12,G14,G16,G18,G18,G20,G22,G24,G28,G30,G32)</f>
        <v>23</v>
      </c>
      <c r="H10" s="28">
        <f>SUM(H12,H14,H16,H18,H18,H20,H22,H24,H28,H30,H32)</f>
        <v>23</v>
      </c>
      <c r="I10" s="28">
        <f>SUM(I12,I14,I16,I18,I18,I20,I22,I24,I28,I30,I32)</f>
        <v>23</v>
      </c>
      <c r="J10" s="28">
        <f>SUM(J12,J14,J16,J18,J18,J20,J22,J24,J28,J30,J32)</f>
        <v>23</v>
      </c>
      <c r="K10" s="28">
        <f>SUM(K12,K14,K16,K18,K18,K20,K22,K24,K28,K30,K32)</f>
        <v>23</v>
      </c>
      <c r="L10" s="28">
        <f>SUM(L12,L14,L16,L18,L18,L20,L22,L24,L28,L30,L32)</f>
        <v>23</v>
      </c>
      <c r="M10" s="28">
        <f>SUM(M12,M14,M16,M18,M18,M20,M22,M24,M28,M30,M32)</f>
        <v>23</v>
      </c>
      <c r="N10" s="28">
        <f>SUM(N12,N14,N16,N18,N18,N20,N22,N24,N28,N30,N32)</f>
        <v>23</v>
      </c>
      <c r="O10" s="28">
        <f>SUM(O12,O14,O16,O18,O18,O20,O22,O24,O28,O30,O32)</f>
        <v>23</v>
      </c>
      <c r="P10" s="28">
        <f>SUM(P12,P14,P16,P18,P18,P20,P22,P24,P28,P30,P32)</f>
        <v>23</v>
      </c>
      <c r="Q10" s="28">
        <f>SUM(Q12,Q14,Q16,Q18,Q18,Q20,Q22,Q24,Q28,Q30,Q32)</f>
        <v>23</v>
      </c>
      <c r="R10" s="28">
        <f>SUM(R12,R14,R16,R18,R18,R20,R22,R24,R28,R30,R32)</f>
        <v>24</v>
      </c>
      <c r="S10" s="28">
        <f>SUM(S12,S14,S16,S18,S18,S20,S22,S24,S28,S30,S32)</f>
        <v>22</v>
      </c>
      <c r="T10" s="28">
        <f>SUM(T12,T14,T16,T18,T18,T20,T22,T24,T28,T30,T32)</f>
        <v>22</v>
      </c>
      <c r="U10" s="28">
        <f>SUM(U12,U14,U16,U18,U18,U20,U22,U24,U28,U30,U32)</f>
        <v>19</v>
      </c>
      <c r="V10" s="28">
        <f>SUM(V12,V14,V16,V18,V20,V22,V24,V26,V28)</f>
        <v>386</v>
      </c>
      <c r="W10" s="28">
        <f>SUM(W12,W14,W16,W18,W18,W20,W22,W24,W28)</f>
        <v>0</v>
      </c>
      <c r="X10" s="28">
        <f>SUM(X12,X14,X16,X18,X18,X20,X22,X24,X28)</f>
        <v>0</v>
      </c>
      <c r="Y10" s="28">
        <f>SUM(Y12,Y14,Y16,Y18,Y18,Y20,Y22,Y24,Y28,Y30,Y32)</f>
        <v>21</v>
      </c>
      <c r="Z10" s="28">
        <f>SUM(Z12,Z14,Z16,Z18,Z18,Z20,Z22,Z24,Z28,Z30,Z32)</f>
        <v>22</v>
      </c>
      <c r="AA10" s="28">
        <f>SUM(AA12,AA14,AA16,AA18,AA18,AA20,AA22,AA24,AA28,AA30,AA32)</f>
        <v>21</v>
      </c>
      <c r="AB10" s="28">
        <f>SUM(AB12,AB14,AB16,AB18,AB18,AB20,AB22,AB24,AB28,AB30,AB32)</f>
        <v>22</v>
      </c>
      <c r="AC10" s="28">
        <f>SUM(AC12,AC14,AC16,AC18,AC18,AC20,AC22,AC24,AC28,AC30,AC32)</f>
        <v>21</v>
      </c>
      <c r="AD10" s="28">
        <f>SUM(AD12,AD14,AD16,AD18,AD18,AD20,AD22,AD24,AD28,AD30,AD32)</f>
        <v>22</v>
      </c>
      <c r="AE10" s="28">
        <f>SUM(AE12,AE14,AE16,AE18,AE18,AE20,AE22,AE24,AE28,AE30,AE32)</f>
        <v>21</v>
      </c>
      <c r="AF10" s="28">
        <f>SUM(AF12,AF14,AF16,AF18,AF18,AF20,AF22,AF24,AF28,AF30,AF32)</f>
        <v>22</v>
      </c>
      <c r="AG10" s="28">
        <f>SUM(AG12,AG14,AG16,AG18,AG18,AG20,AG22,AG24,AG28,AG30,AG32)</f>
        <v>22</v>
      </c>
      <c r="AH10" s="28">
        <f>SUM(AH12,AH14,AH16,AH18,AH18,AH20,AH22,AH24,AH28,AH30,AH32)</f>
        <v>23</v>
      </c>
      <c r="AI10" s="28">
        <f>SUM(AI12,AI14,AI16,AI18,AI18,AI20,AI22,AI24,AI28,AI30,AI32)</f>
        <v>21</v>
      </c>
      <c r="AJ10" s="28">
        <f>SUM(AJ12,AJ14,AJ16,AJ18,AJ18,AJ20,AJ22,AJ24,AJ28,AJ30,AJ32)</f>
        <v>22</v>
      </c>
      <c r="AK10" s="28">
        <f>SUM(AK12,AK14,AK16,AK18,AK18,AK20,AK22,AK24,AK28,AK30,AK32)</f>
        <v>20</v>
      </c>
      <c r="AL10" s="28">
        <f>SUM(AL12,AL14,AL16,AL18,AL18,AL20,AL22,AL24,AL28,AL30,AL32)</f>
        <v>21</v>
      </c>
      <c r="AM10" s="28">
        <f>SUM(AM12,AM14,AM16,AM18,AM18,AM20,AM22,AM24,AM28,AM30,AM32)</f>
        <v>21</v>
      </c>
      <c r="AN10" s="28">
        <f>SUM(AN12,AN14,AN16,AN18,AN18,AN20,AN22,AN24,AN28,AN30,AN32)</f>
        <v>21</v>
      </c>
      <c r="AO10" s="28">
        <f>SUM(AO12,AO14,AO16,AO18,AO18,AO20,AO22,AO24,AO28,AO30,AO32)</f>
        <v>20</v>
      </c>
      <c r="AP10" s="28">
        <f>SUM(AP12,AP14,AP16,AP18,AP18,AP20,AP22,AP24,AP28,AP30,AP32)</f>
        <v>21</v>
      </c>
      <c r="AQ10" s="28">
        <f>SUM(AQ12,AQ14,AQ16,AQ18,AQ18,AQ20,AQ22,AQ24,AQ28,AQ30,AQ32)</f>
        <v>21</v>
      </c>
      <c r="AR10" s="28">
        <f>SUM(AR12,AR14,AR16,AR18,AR18,AR20,AR22,AR24,AR28,AR30,AR32)</f>
        <v>22</v>
      </c>
      <c r="AS10" s="28">
        <f>SUM(AS12,AS14,AS16,AS18,AS18,AS20,AS22,AS24,AS28,AS30,AS32)</f>
        <v>22</v>
      </c>
      <c r="AT10" s="28">
        <f>SUM(AT12,AT14,AT16,AT18,AT18,AT20,AT22,AT24,AT28,AT30,AT32)</f>
        <v>26</v>
      </c>
      <c r="AU10" s="28">
        <f>SUM(AU12,AU14,AU16,AU18,AU18,AU20,AU22,AU24,AU28,AU30)</f>
        <v>0</v>
      </c>
      <c r="AV10" s="28">
        <f>SUM(AV12,AV14,AV16,AV18,AV18,AV20,AV22,AV24,AV28,AV30)</f>
        <v>0</v>
      </c>
      <c r="AW10" s="28">
        <f>SUM(AW12,AW14,AW16,AW18,AW20,AW22,AW24,AW26,AW28,AW30)</f>
        <v>436</v>
      </c>
      <c r="AX10" s="17"/>
      <c r="AY10" s="17"/>
      <c r="AZ10" s="17"/>
      <c r="BA10" s="17"/>
      <c r="BB10" s="17"/>
      <c r="BC10" s="17"/>
      <c r="BD10" s="17"/>
      <c r="BE10" s="520"/>
      <c r="BF10" s="539">
        <f>SUM(E10:T10,Y10:AU10)</f>
        <v>842</v>
      </c>
      <c r="BG10" s="518"/>
    </row>
    <row r="11" spans="1:59" ht="14.25" thickBot="1">
      <c r="A11" s="496"/>
      <c r="B11" s="567"/>
      <c r="C11" s="566"/>
      <c r="D11" s="29" t="s">
        <v>8</v>
      </c>
      <c r="E11" s="565">
        <f>SUM(E13,E15,E17,E19,E21,E23,,E25,E27,E29,E31,E33)</f>
        <v>13</v>
      </c>
      <c r="F11" s="565">
        <f>SUM(F13,F15,F17,F19,F21,F23,,F25,F27,F29,F31,F33)</f>
        <v>13</v>
      </c>
      <c r="G11" s="565">
        <f>SUM(G13,G15,G17,G19,G21,G23,,G25,G27,G29,G31,G33)</f>
        <v>12</v>
      </c>
      <c r="H11" s="565">
        <f>SUM(H13,H15,H17,H19,H21,H23,,H25,H27,H29,H31,H33)</f>
        <v>13</v>
      </c>
      <c r="I11" s="565">
        <f>SUM(I13,I15,I17,I19,I21,I23,,I25,I27,I29,I31,I33)</f>
        <v>12</v>
      </c>
      <c r="J11" s="565">
        <f>SUM(J13,J15,J17,J19,J21,J23,,J25,J27,J29,J31,J33)</f>
        <v>13</v>
      </c>
      <c r="K11" s="565">
        <f>SUM(K13,K15,K17,K19,K21,K23,,K25,K27,K29,K31,K33)</f>
        <v>12</v>
      </c>
      <c r="L11" s="565">
        <f>SUM(L13,L15,L17,L19,L21,L23,,L25,L27,L29,L31,L33)</f>
        <v>12</v>
      </c>
      <c r="M11" s="565">
        <f>SUM(M13,M15,M17,M19,M21,M23,,M25,M27,M29,M31,M33)</f>
        <v>12</v>
      </c>
      <c r="N11" s="565">
        <f>SUM(N13,N15,N17,N19,N21,N23,,N25,N27,N29,N31,N33)</f>
        <v>12</v>
      </c>
      <c r="O11" s="565">
        <f>SUM(O13,O15,O17,O19,O21,O23,,O25,O27,O29,O31,O33)</f>
        <v>11</v>
      </c>
      <c r="P11" s="565">
        <f>SUM(P13,P15,P17,P19,P21,P23,,P25,P27,P29,P31,P33)</f>
        <v>12</v>
      </c>
      <c r="Q11" s="565">
        <f>SUM(Q13,Q15,Q17,Q19,Q21,Q23,,Q25,Q27,Q29,Q31,Q33)</f>
        <v>12</v>
      </c>
      <c r="R11" s="565">
        <f>SUM(R13,R15,R17,R19,R21,R23,,R25,R27,R29,R31,R33)</f>
        <v>11</v>
      </c>
      <c r="S11" s="565">
        <f>SUM(S13,S15,S17,S19,S21,S23,,S25,S27,S29,S31,S33)</f>
        <v>11</v>
      </c>
      <c r="T11" s="565">
        <f>SUM(T13,T15,T17,T19,T21,T23,,T25,T27,T29,T31,T33)</f>
        <v>11</v>
      </c>
      <c r="U11" s="565">
        <f>SUM(U13,U15,U17,U19,U21,U23,,U25,U27,U29,U31,U33)</f>
        <v>9</v>
      </c>
      <c r="V11" s="565">
        <f>SUM(V13,V15,V17,V19,V21,V23,,V25,V27,V29)</f>
        <v>201</v>
      </c>
      <c r="W11" s="565">
        <f>SUM(W13,W15,W17,W19,W21,W23,,W25,W27,W29)</f>
        <v>0</v>
      </c>
      <c r="X11" s="565">
        <f>SUM(X13,X15,X17,X19,X21,X23,,X25,X27,X29)</f>
        <v>0</v>
      </c>
      <c r="Y11" s="565">
        <f>SUM(Y13,Y15,Y17,Y19,Y21,Y23,,Y25,Y27,Y29,Y31,Y33)</f>
        <v>11</v>
      </c>
      <c r="Z11" s="565">
        <f>SUM(Z13,Z15,Z17,Z19,Z21,Z23,,Z25,Z27,Z29,Z31,Z33)</f>
        <v>11</v>
      </c>
      <c r="AA11" s="565">
        <f>SUM(AA13,AA15,AA17,AA19,AA21,AA23,,AA25,AA27,AA29,AA31,AA33)</f>
        <v>11</v>
      </c>
      <c r="AB11" s="565">
        <f>SUM(AB13,AB15,AB17,AB19,AB21,AB23,,AB25,AB27,AB29,AB31,AB33)</f>
        <v>10</v>
      </c>
      <c r="AC11" s="565">
        <f>SUM(AC13,AC15,AC17,AC19,AC21,AC23,,AC25,AC27,AC29,AC31,AC33)</f>
        <v>11</v>
      </c>
      <c r="AD11" s="565">
        <f>SUM(AD13,AD15,AD17,AD19,AD21,AD23,,AD25,AD27,AD29,AD31,AD33)</f>
        <v>9</v>
      </c>
      <c r="AE11" s="565">
        <f>SUM(AE13,AE15,AE17,AE19,AE21,AE23,,AE25,AE27,AE29,AE31,AE33)</f>
        <v>11</v>
      </c>
      <c r="AF11" s="565">
        <f>SUM(AF13,AF15,AF17,AF19,AF21,AF23,,AF25,AF27,AF29,AF31,AF33)</f>
        <v>10</v>
      </c>
      <c r="AG11" s="565">
        <f>SUM(AG13,AG15,AG17,AG19,AG21,AG23,,AG25,AG27,AG29,AG31,AG33)</f>
        <v>10</v>
      </c>
      <c r="AH11" s="565">
        <f>SUM(AH13,AH15,AH17,AH19,AH21,AH23,,AH25,AH27,AH29,AH31,AH33)</f>
        <v>10</v>
      </c>
      <c r="AI11" s="565">
        <f>SUM(AI13,AI15,AI17,AI19,AI21,AI23,,AI25,AI27,AI29,AI31,AI33)</f>
        <v>9</v>
      </c>
      <c r="AJ11" s="565">
        <f>SUM(AJ13,AJ15,AJ17,AJ19,AJ21,AJ23,,AJ25,AJ27,AJ29,AJ31,AJ33)</f>
        <v>10</v>
      </c>
      <c r="AK11" s="565">
        <f>SUM(AK13,AK15,AK17,AK19,AK21,AK23,,AK25,AK27,AK29,AK31,AK33)</f>
        <v>9</v>
      </c>
      <c r="AL11" s="565">
        <f>SUM(AL13,AL15,AL17,AL19,AL21,AL23,,AL25,AL27,AL29,AL31,AL33)</f>
        <v>9</v>
      </c>
      <c r="AM11" s="565">
        <f>SUM(AM13,AM15,AM17,AM19,AM21,AM23,,AM25,AM27,AM29,AM31,AM33)</f>
        <v>10</v>
      </c>
      <c r="AN11" s="565">
        <f>SUM(AN13,AN15,AN17,AN19,AN21,AN23,,AN25,AN27,AN29,AN31,AN33)</f>
        <v>10</v>
      </c>
      <c r="AO11" s="565">
        <f>SUM(AO13,AO15,AO17,AO19,AO21,AO23,,AO25,AO27,AO29,AO31,AO33)</f>
        <v>10</v>
      </c>
      <c r="AP11" s="565">
        <f>SUM(AP13,AP15,AP17,AP19,AP21,AP23,,AP25,AP27,AP29,AP31,AP33)</f>
        <v>10</v>
      </c>
      <c r="AQ11" s="565">
        <f>SUM(AQ13,AQ15,AQ17,AQ19,AQ21,AQ23,,AQ25,AQ27,AQ29,AQ31,AQ33)</f>
        <v>10</v>
      </c>
      <c r="AR11" s="565">
        <f>SUM(AR13,AR15,AR17,AR19,AR21,AR23,,AR25,AR27,AR29,AR31,AR33)</f>
        <v>10</v>
      </c>
      <c r="AS11" s="565">
        <f>SUM(AS13,AS15,AS17,AS19,AS21,AS23,,AS25,AS27,AS29,AS31,AS33)</f>
        <v>11</v>
      </c>
      <c r="AT11" s="565">
        <f>SUM(AT13,AT15,AT17,AT19,AT21,AT23,,AT25,AT27,AT29,AT31,AT33)</f>
        <v>14</v>
      </c>
      <c r="AU11" s="565">
        <f>SUM(AU13,AU15,AU17,AU19,AU21,AU23,,AU25,AU27,AU29)</f>
        <v>0</v>
      </c>
      <c r="AV11" s="565" t="e">
        <f>SUM(AV13,AV15,AV17,AV19,AV21,AV23,AV25,AV27,AV29,#REF!)</f>
        <v>#REF!</v>
      </c>
      <c r="AW11" s="565">
        <f>SUM(AW13,AW15,AW17,AW19,AW21,AW23,AW25,AW27,AW29)</f>
        <v>204</v>
      </c>
      <c r="AX11" s="24"/>
      <c r="AY11" s="24"/>
      <c r="AZ11" s="24"/>
      <c r="BA11" s="24"/>
      <c r="BB11" s="24"/>
      <c r="BC11" s="24"/>
      <c r="BD11" s="24"/>
      <c r="BE11" s="511"/>
      <c r="BF11" s="523"/>
      <c r="BG11" s="534">
        <f>SUM(BG13,BG15,BG17,BG19,BG21,BG23,BG25,BG27,BG29)</f>
        <v>396</v>
      </c>
    </row>
    <row r="12" spans="1:59" ht="12.75">
      <c r="A12" s="496"/>
      <c r="B12" s="409" t="s">
        <v>215</v>
      </c>
      <c r="C12" s="410" t="s">
        <v>214</v>
      </c>
      <c r="D12" s="14" t="s">
        <v>7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563"/>
      <c r="V12" s="17">
        <f>SUM(E12:U12)</f>
        <v>32</v>
      </c>
      <c r="W12" s="17"/>
      <c r="X12" s="17"/>
      <c r="Y12" s="15">
        <v>2</v>
      </c>
      <c r="Z12" s="15">
        <v>2</v>
      </c>
      <c r="AA12" s="15">
        <v>2</v>
      </c>
      <c r="AB12" s="15">
        <v>2</v>
      </c>
      <c r="AC12" s="15">
        <v>2</v>
      </c>
      <c r="AD12" s="15">
        <v>2</v>
      </c>
      <c r="AE12" s="15">
        <v>2</v>
      </c>
      <c r="AF12" s="15">
        <v>2</v>
      </c>
      <c r="AG12" s="15">
        <v>2</v>
      </c>
      <c r="AH12" s="15">
        <v>2</v>
      </c>
      <c r="AI12" s="15">
        <v>2</v>
      </c>
      <c r="AJ12" s="15">
        <v>2</v>
      </c>
      <c r="AK12" s="15">
        <v>2</v>
      </c>
      <c r="AL12" s="15">
        <v>2</v>
      </c>
      <c r="AM12" s="15">
        <v>2</v>
      </c>
      <c r="AN12" s="15">
        <v>2</v>
      </c>
      <c r="AO12" s="15">
        <v>2</v>
      </c>
      <c r="AP12" s="15">
        <v>2</v>
      </c>
      <c r="AQ12" s="15">
        <v>2</v>
      </c>
      <c r="AR12" s="15">
        <v>2</v>
      </c>
      <c r="AS12" s="15">
        <v>2</v>
      </c>
      <c r="AT12" s="15">
        <v>4</v>
      </c>
      <c r="AU12" s="521"/>
      <c r="AV12" s="16"/>
      <c r="AW12" s="564">
        <f>SUM(Y12:AT12)</f>
        <v>46</v>
      </c>
      <c r="AX12" s="17"/>
      <c r="AY12" s="17"/>
      <c r="AZ12" s="17"/>
      <c r="BA12" s="17"/>
      <c r="BB12" s="17"/>
      <c r="BC12" s="17"/>
      <c r="BD12" s="17"/>
      <c r="BE12" s="520"/>
      <c r="BF12" s="519">
        <f>SUM(E12:T12,Y12:AU12)</f>
        <v>78</v>
      </c>
      <c r="BG12" s="518"/>
    </row>
    <row r="13" spans="1:59" ht="13.5" thickBot="1">
      <c r="A13" s="496"/>
      <c r="B13" s="517"/>
      <c r="C13" s="413"/>
      <c r="D13" s="20" t="s">
        <v>8</v>
      </c>
      <c r="E13" s="533">
        <v>1</v>
      </c>
      <c r="F13" s="533">
        <v>1</v>
      </c>
      <c r="G13" s="533">
        <v>1</v>
      </c>
      <c r="H13" s="533">
        <v>1</v>
      </c>
      <c r="I13" s="533">
        <v>1</v>
      </c>
      <c r="J13" s="533">
        <v>1</v>
      </c>
      <c r="K13" s="533">
        <v>1</v>
      </c>
      <c r="L13" s="532">
        <v>1</v>
      </c>
      <c r="M13" s="532"/>
      <c r="N13" s="532">
        <v>1</v>
      </c>
      <c r="O13" s="532">
        <v>1</v>
      </c>
      <c r="P13" s="532">
        <v>1</v>
      </c>
      <c r="Q13" s="532">
        <v>1</v>
      </c>
      <c r="R13" s="532"/>
      <c r="S13" s="532">
        <v>1</v>
      </c>
      <c r="T13" s="532">
        <v>1</v>
      </c>
      <c r="U13" s="528"/>
      <c r="V13" s="22">
        <f>SUM(E13:U13)</f>
        <v>14</v>
      </c>
      <c r="W13" s="22"/>
      <c r="X13" s="22"/>
      <c r="Y13" s="532"/>
      <c r="Z13" s="532">
        <v>1</v>
      </c>
      <c r="AA13" s="532">
        <v>1</v>
      </c>
      <c r="AB13" s="532"/>
      <c r="AC13" s="532">
        <v>1</v>
      </c>
      <c r="AD13" s="532">
        <v>1</v>
      </c>
      <c r="AE13" s="532">
        <v>1</v>
      </c>
      <c r="AF13" s="532">
        <v>1</v>
      </c>
      <c r="AG13" s="532">
        <v>1</v>
      </c>
      <c r="AH13" s="533">
        <v>1</v>
      </c>
      <c r="AI13" s="533">
        <v>1</v>
      </c>
      <c r="AJ13" s="533">
        <v>1</v>
      </c>
      <c r="AK13" s="533">
        <v>1</v>
      </c>
      <c r="AL13" s="532">
        <v>1</v>
      </c>
      <c r="AM13" s="533">
        <v>1</v>
      </c>
      <c r="AN13" s="533"/>
      <c r="AO13" s="533"/>
      <c r="AP13" s="533"/>
      <c r="AQ13" s="533"/>
      <c r="AR13" s="533"/>
      <c r="AS13" s="533">
        <v>1</v>
      </c>
      <c r="AT13" s="533">
        <v>1</v>
      </c>
      <c r="AU13" s="556"/>
      <c r="AV13" s="23"/>
      <c r="AW13" s="554">
        <f>SUM(Y13:AT13)</f>
        <v>15</v>
      </c>
      <c r="AX13" s="24"/>
      <c r="AY13" s="24"/>
      <c r="AZ13" s="24"/>
      <c r="BA13" s="24"/>
      <c r="BB13" s="24"/>
      <c r="BC13" s="24"/>
      <c r="BD13" s="24"/>
      <c r="BE13" s="511"/>
      <c r="BF13" s="523"/>
      <c r="BG13" s="509">
        <f>SUM(E13:T13,Y13:AU13)</f>
        <v>29</v>
      </c>
    </row>
    <row r="14" spans="1:59" ht="12.75">
      <c r="A14" s="496"/>
      <c r="B14" s="409" t="s">
        <v>213</v>
      </c>
      <c r="C14" s="410" t="s">
        <v>212</v>
      </c>
      <c r="D14" s="14" t="s">
        <v>7</v>
      </c>
      <c r="E14" s="15">
        <v>3</v>
      </c>
      <c r="F14" s="15">
        <v>2</v>
      </c>
      <c r="G14" s="15">
        <v>3</v>
      </c>
      <c r="H14" s="15">
        <v>2</v>
      </c>
      <c r="I14" s="15">
        <v>3</v>
      </c>
      <c r="J14" s="15">
        <v>2</v>
      </c>
      <c r="K14" s="15">
        <v>3</v>
      </c>
      <c r="L14" s="15">
        <v>2</v>
      </c>
      <c r="M14" s="15">
        <v>3</v>
      </c>
      <c r="N14" s="15">
        <v>2</v>
      </c>
      <c r="O14" s="15">
        <v>3</v>
      </c>
      <c r="P14" s="15">
        <v>2</v>
      </c>
      <c r="Q14" s="15">
        <v>3</v>
      </c>
      <c r="R14" s="15">
        <v>3</v>
      </c>
      <c r="S14" s="15">
        <v>4</v>
      </c>
      <c r="T14" s="15">
        <v>4</v>
      </c>
      <c r="U14" s="563">
        <v>4</v>
      </c>
      <c r="V14" s="17">
        <f>SUM(E14:U14)</f>
        <v>48</v>
      </c>
      <c r="W14" s="17"/>
      <c r="X14" s="17"/>
      <c r="Y14" s="75">
        <v>2</v>
      </c>
      <c r="Z14" s="15">
        <v>2</v>
      </c>
      <c r="AA14" s="15">
        <v>2</v>
      </c>
      <c r="AB14" s="15">
        <v>2</v>
      </c>
      <c r="AC14" s="15">
        <v>2</v>
      </c>
      <c r="AD14" s="15">
        <v>2</v>
      </c>
      <c r="AE14" s="15">
        <v>2</v>
      </c>
      <c r="AF14" s="15">
        <v>2</v>
      </c>
      <c r="AG14" s="15">
        <v>2</v>
      </c>
      <c r="AH14" s="15">
        <v>2</v>
      </c>
      <c r="AI14" s="15">
        <v>2</v>
      </c>
      <c r="AJ14" s="15">
        <v>2</v>
      </c>
      <c r="AK14" s="15">
        <v>2</v>
      </c>
      <c r="AL14" s="15">
        <v>2</v>
      </c>
      <c r="AM14" s="15">
        <v>2</v>
      </c>
      <c r="AN14" s="15"/>
      <c r="AO14" s="15"/>
      <c r="AP14" s="15"/>
      <c r="AQ14" s="15"/>
      <c r="AR14" s="15"/>
      <c r="AS14" s="15"/>
      <c r="AT14" s="15"/>
      <c r="AU14" s="521"/>
      <c r="AV14" s="16"/>
      <c r="AW14" s="553">
        <f>SUM(Y14:AT14)</f>
        <v>30</v>
      </c>
      <c r="AX14" s="17"/>
      <c r="AY14" s="17"/>
      <c r="AZ14" s="17"/>
      <c r="BA14" s="17"/>
      <c r="BB14" s="17"/>
      <c r="BC14" s="17"/>
      <c r="BD14" s="17"/>
      <c r="BE14" s="520"/>
      <c r="BF14" s="519">
        <f>SUM(E14:BE14)</f>
        <v>156</v>
      </c>
      <c r="BG14" s="518"/>
    </row>
    <row r="15" spans="1:59" ht="13.5" thickBot="1">
      <c r="A15" s="496"/>
      <c r="B15" s="517"/>
      <c r="C15" s="413"/>
      <c r="D15" s="20" t="s">
        <v>8</v>
      </c>
      <c r="E15" s="530">
        <v>2</v>
      </c>
      <c r="F15" s="530">
        <v>1</v>
      </c>
      <c r="G15" s="530">
        <v>1</v>
      </c>
      <c r="H15" s="530">
        <v>1</v>
      </c>
      <c r="I15" s="530">
        <v>2</v>
      </c>
      <c r="J15" s="530">
        <v>1</v>
      </c>
      <c r="K15" s="530">
        <v>1</v>
      </c>
      <c r="L15" s="530">
        <v>1</v>
      </c>
      <c r="M15" s="530">
        <v>1</v>
      </c>
      <c r="N15" s="530">
        <v>1</v>
      </c>
      <c r="O15" s="530">
        <v>1</v>
      </c>
      <c r="P15" s="530">
        <v>1</v>
      </c>
      <c r="Q15" s="530">
        <v>1</v>
      </c>
      <c r="R15" s="530">
        <v>2</v>
      </c>
      <c r="S15" s="530">
        <v>2</v>
      </c>
      <c r="T15" s="530">
        <v>2</v>
      </c>
      <c r="U15" s="562">
        <v>1</v>
      </c>
      <c r="V15" s="527">
        <f>SUM(E15:U15)</f>
        <v>22</v>
      </c>
      <c r="W15" s="561"/>
      <c r="X15" s="561"/>
      <c r="Y15" s="530">
        <v>1</v>
      </c>
      <c r="Z15" s="530">
        <v>1</v>
      </c>
      <c r="AA15" s="530">
        <v>1</v>
      </c>
      <c r="AB15" s="530">
        <v>1</v>
      </c>
      <c r="AC15" s="530">
        <v>1</v>
      </c>
      <c r="AD15" s="530"/>
      <c r="AE15" s="530">
        <v>1</v>
      </c>
      <c r="AF15" s="530">
        <v>1</v>
      </c>
      <c r="AG15" s="530"/>
      <c r="AH15" s="530">
        <v>1</v>
      </c>
      <c r="AI15" s="530">
        <v>1</v>
      </c>
      <c r="AJ15" s="530"/>
      <c r="AK15" s="530">
        <v>1</v>
      </c>
      <c r="AL15" s="530"/>
      <c r="AM15" s="530">
        <v>1</v>
      </c>
      <c r="AN15" s="530"/>
      <c r="AO15" s="530"/>
      <c r="AP15" s="530"/>
      <c r="AQ15" s="530"/>
      <c r="AR15" s="530"/>
      <c r="AS15" s="530"/>
      <c r="AT15" s="530"/>
      <c r="AU15" s="560"/>
      <c r="AV15" s="23"/>
      <c r="AW15" s="558">
        <f>SUM(Y15:AT15)</f>
        <v>11</v>
      </c>
      <c r="AX15" s="24"/>
      <c r="AY15" s="24"/>
      <c r="AZ15" s="24"/>
      <c r="BA15" s="24"/>
      <c r="BB15" s="24"/>
      <c r="BC15" s="24"/>
      <c r="BD15" s="24"/>
      <c r="BE15" s="511"/>
      <c r="BF15" s="523"/>
      <c r="BG15" s="509">
        <f>SUM(E15:T15,Y15:AU15)</f>
        <v>32</v>
      </c>
    </row>
    <row r="16" spans="1:59" ht="12.75">
      <c r="A16" s="496"/>
      <c r="B16" s="409" t="s">
        <v>211</v>
      </c>
      <c r="C16" s="410" t="s">
        <v>20</v>
      </c>
      <c r="D16" s="14" t="s">
        <v>7</v>
      </c>
      <c r="E16" s="15">
        <v>3</v>
      </c>
      <c r="F16" s="15">
        <v>3</v>
      </c>
      <c r="G16" s="15">
        <v>3</v>
      </c>
      <c r="H16" s="15">
        <v>3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  <c r="N16" s="15">
        <v>3</v>
      </c>
      <c r="O16" s="15">
        <v>3</v>
      </c>
      <c r="P16" s="15">
        <v>3</v>
      </c>
      <c r="Q16" s="15">
        <v>3</v>
      </c>
      <c r="R16" s="15">
        <v>3</v>
      </c>
      <c r="S16" s="15">
        <v>3</v>
      </c>
      <c r="T16" s="15">
        <v>2</v>
      </c>
      <c r="U16" s="522">
        <v>3</v>
      </c>
      <c r="V16" s="18">
        <f>SUM(E16:U16)</f>
        <v>50</v>
      </c>
      <c r="W16" s="18"/>
      <c r="X16" s="18"/>
      <c r="Y16" s="14">
        <v>3</v>
      </c>
      <c r="Z16" s="14">
        <v>3</v>
      </c>
      <c r="AA16" s="14">
        <v>3</v>
      </c>
      <c r="AB16" s="14">
        <v>3</v>
      </c>
      <c r="AC16" s="14">
        <v>3</v>
      </c>
      <c r="AD16" s="14">
        <v>3</v>
      </c>
      <c r="AE16" s="14">
        <v>3</v>
      </c>
      <c r="AF16" s="14">
        <v>3</v>
      </c>
      <c r="AG16" s="14">
        <v>3</v>
      </c>
      <c r="AH16" s="15">
        <v>3</v>
      </c>
      <c r="AI16" s="15">
        <v>3</v>
      </c>
      <c r="AJ16" s="15">
        <v>3</v>
      </c>
      <c r="AK16" s="15">
        <v>3</v>
      </c>
      <c r="AL16" s="14">
        <v>3</v>
      </c>
      <c r="AM16" s="15">
        <v>3</v>
      </c>
      <c r="AN16" s="15">
        <v>3</v>
      </c>
      <c r="AO16" s="15">
        <v>3</v>
      </c>
      <c r="AP16" s="15">
        <v>3</v>
      </c>
      <c r="AQ16" s="15">
        <v>3</v>
      </c>
      <c r="AR16" s="15">
        <v>3</v>
      </c>
      <c r="AS16" s="15">
        <v>3</v>
      </c>
      <c r="AT16" s="15">
        <v>4</v>
      </c>
      <c r="AU16" s="521"/>
      <c r="AV16" s="16"/>
      <c r="AW16" s="553">
        <f>SUM(Y16:AT16)</f>
        <v>67</v>
      </c>
      <c r="AX16" s="17"/>
      <c r="AY16" s="17"/>
      <c r="AZ16" s="17"/>
      <c r="BA16" s="17"/>
      <c r="BB16" s="17"/>
      <c r="BC16" s="17"/>
      <c r="BD16" s="17"/>
      <c r="BE16" s="520"/>
      <c r="BF16" s="519">
        <f>SUM(E16:BE16)</f>
        <v>234</v>
      </c>
      <c r="BG16" s="518"/>
    </row>
    <row r="17" spans="1:59" ht="13.5" thickBot="1">
      <c r="A17" s="496"/>
      <c r="B17" s="517"/>
      <c r="C17" s="413"/>
      <c r="D17" s="20" t="s">
        <v>8</v>
      </c>
      <c r="E17" s="533">
        <v>2</v>
      </c>
      <c r="F17" s="533">
        <v>1</v>
      </c>
      <c r="G17" s="533">
        <v>2</v>
      </c>
      <c r="H17" s="533">
        <v>1</v>
      </c>
      <c r="I17" s="533">
        <v>1</v>
      </c>
      <c r="J17" s="533">
        <v>1</v>
      </c>
      <c r="K17" s="533">
        <v>2</v>
      </c>
      <c r="L17" s="532">
        <v>1</v>
      </c>
      <c r="M17" s="532">
        <v>1</v>
      </c>
      <c r="N17" s="532">
        <v>1</v>
      </c>
      <c r="O17" s="532">
        <v>1</v>
      </c>
      <c r="P17" s="532">
        <v>2</v>
      </c>
      <c r="Q17" s="532">
        <v>1</v>
      </c>
      <c r="R17" s="532">
        <v>1</v>
      </c>
      <c r="S17" s="532">
        <v>1</v>
      </c>
      <c r="T17" s="532">
        <v>1</v>
      </c>
      <c r="U17" s="528"/>
      <c r="V17" s="22">
        <f>SUM(E17:U17)</f>
        <v>20</v>
      </c>
      <c r="W17" s="22"/>
      <c r="X17" s="22"/>
      <c r="Y17" s="532">
        <v>2</v>
      </c>
      <c r="Z17" s="532">
        <v>1</v>
      </c>
      <c r="AA17" s="532">
        <v>2</v>
      </c>
      <c r="AB17" s="532">
        <v>1</v>
      </c>
      <c r="AC17" s="532">
        <v>2</v>
      </c>
      <c r="AD17" s="532">
        <v>1</v>
      </c>
      <c r="AE17" s="532">
        <v>2</v>
      </c>
      <c r="AF17" s="532">
        <v>1</v>
      </c>
      <c r="AG17" s="532">
        <v>2</v>
      </c>
      <c r="AH17" s="533">
        <v>1</v>
      </c>
      <c r="AI17" s="533">
        <v>2</v>
      </c>
      <c r="AJ17" s="533">
        <v>1</v>
      </c>
      <c r="AK17" s="533">
        <v>1</v>
      </c>
      <c r="AL17" s="532">
        <v>1</v>
      </c>
      <c r="AM17" s="533">
        <v>1</v>
      </c>
      <c r="AN17" s="533">
        <v>1</v>
      </c>
      <c r="AO17" s="533">
        <v>1</v>
      </c>
      <c r="AP17" s="533">
        <v>1</v>
      </c>
      <c r="AQ17" s="533">
        <v>1</v>
      </c>
      <c r="AR17" s="533">
        <v>1</v>
      </c>
      <c r="AS17" s="533">
        <v>1</v>
      </c>
      <c r="AT17" s="533">
        <v>1</v>
      </c>
      <c r="AU17" s="556"/>
      <c r="AV17" s="23"/>
      <c r="AW17" s="554">
        <f>SUM(Y17:AT17)</f>
        <v>28</v>
      </c>
      <c r="AX17" s="24"/>
      <c r="AY17" s="24"/>
      <c r="AZ17" s="24"/>
      <c r="BA17" s="24"/>
      <c r="BB17" s="24"/>
      <c r="BC17" s="24"/>
      <c r="BD17" s="24"/>
      <c r="BE17" s="511"/>
      <c r="BF17" s="523"/>
      <c r="BG17" s="509">
        <f>SUM(E17:T17,Y17:AU17)</f>
        <v>48</v>
      </c>
    </row>
    <row r="18" spans="1:59" ht="12.75">
      <c r="A18" s="496"/>
      <c r="B18" s="409" t="s">
        <v>210</v>
      </c>
      <c r="C18" s="410" t="s">
        <v>12</v>
      </c>
      <c r="D18" s="14" t="s">
        <v>7</v>
      </c>
      <c r="E18" s="15">
        <v>3</v>
      </c>
      <c r="F18" s="15">
        <v>3</v>
      </c>
      <c r="G18" s="15">
        <v>3</v>
      </c>
      <c r="H18" s="15">
        <v>3</v>
      </c>
      <c r="I18" s="15">
        <v>3</v>
      </c>
      <c r="J18" s="15">
        <v>3</v>
      </c>
      <c r="K18" s="15">
        <v>3</v>
      </c>
      <c r="L18" s="14">
        <v>3</v>
      </c>
      <c r="M18" s="14">
        <v>3</v>
      </c>
      <c r="N18" s="14">
        <v>3</v>
      </c>
      <c r="O18" s="14">
        <v>3</v>
      </c>
      <c r="P18" s="14">
        <v>3</v>
      </c>
      <c r="Q18" s="14">
        <v>3</v>
      </c>
      <c r="R18" s="14">
        <v>3</v>
      </c>
      <c r="S18" s="14">
        <v>3</v>
      </c>
      <c r="T18" s="14">
        <v>3</v>
      </c>
      <c r="U18" s="522"/>
      <c r="V18" s="18">
        <f>SUM(E18:U18)</f>
        <v>48</v>
      </c>
      <c r="W18" s="18"/>
      <c r="X18" s="18"/>
      <c r="Y18" s="76">
        <v>3</v>
      </c>
      <c r="Z18" s="14">
        <v>3</v>
      </c>
      <c r="AA18" s="14">
        <v>3</v>
      </c>
      <c r="AB18" s="14">
        <v>3</v>
      </c>
      <c r="AC18" s="14">
        <v>3</v>
      </c>
      <c r="AD18" s="14">
        <v>3</v>
      </c>
      <c r="AE18" s="14">
        <v>3</v>
      </c>
      <c r="AF18" s="14">
        <v>3</v>
      </c>
      <c r="AG18" s="14">
        <v>3</v>
      </c>
      <c r="AH18" s="15">
        <v>3</v>
      </c>
      <c r="AI18" s="15">
        <v>3</v>
      </c>
      <c r="AJ18" s="15">
        <v>3</v>
      </c>
      <c r="AK18" s="15">
        <v>3</v>
      </c>
      <c r="AL18" s="14">
        <v>3</v>
      </c>
      <c r="AM18" s="15">
        <v>3</v>
      </c>
      <c r="AN18" s="15">
        <v>3</v>
      </c>
      <c r="AO18" s="15">
        <v>3</v>
      </c>
      <c r="AP18" s="15">
        <v>3</v>
      </c>
      <c r="AQ18" s="15">
        <v>3</v>
      </c>
      <c r="AR18" s="15">
        <v>3</v>
      </c>
      <c r="AS18" s="15">
        <v>3</v>
      </c>
      <c r="AT18" s="15">
        <v>6</v>
      </c>
      <c r="AU18" s="521"/>
      <c r="AV18" s="16"/>
      <c r="AW18" s="553">
        <f>SUM(Y18:AT18)</f>
        <v>69</v>
      </c>
      <c r="AX18" s="17"/>
      <c r="AY18" s="17"/>
      <c r="AZ18" s="17"/>
      <c r="BA18" s="17"/>
      <c r="BB18" s="17"/>
      <c r="BC18" s="17"/>
      <c r="BD18" s="17"/>
      <c r="BE18" s="520"/>
      <c r="BF18" s="519">
        <f>SUM(E18:T18,Y18:AU18)</f>
        <v>117</v>
      </c>
      <c r="BG18" s="518"/>
    </row>
    <row r="19" spans="1:59" ht="13.5" thickBot="1">
      <c r="A19" s="496"/>
      <c r="B19" s="517"/>
      <c r="C19" s="413"/>
      <c r="D19" s="20" t="s">
        <v>8</v>
      </c>
      <c r="E19" s="533">
        <v>1</v>
      </c>
      <c r="F19" s="533">
        <v>2</v>
      </c>
      <c r="G19" s="533">
        <v>1</v>
      </c>
      <c r="H19" s="533">
        <v>2</v>
      </c>
      <c r="I19" s="533">
        <v>1</v>
      </c>
      <c r="J19" s="533">
        <v>2</v>
      </c>
      <c r="K19" s="533">
        <v>1</v>
      </c>
      <c r="L19" s="533">
        <v>2</v>
      </c>
      <c r="M19" s="533">
        <v>2</v>
      </c>
      <c r="N19" s="533">
        <v>2</v>
      </c>
      <c r="O19" s="533">
        <v>2</v>
      </c>
      <c r="P19" s="533">
        <v>1</v>
      </c>
      <c r="Q19" s="533">
        <v>1</v>
      </c>
      <c r="R19" s="533">
        <v>1</v>
      </c>
      <c r="S19" s="533">
        <v>2</v>
      </c>
      <c r="T19" s="533">
        <v>1</v>
      </c>
      <c r="U19" s="528"/>
      <c r="V19" s="22">
        <f>SUM(E19:U19)</f>
        <v>24</v>
      </c>
      <c r="W19" s="22"/>
      <c r="X19" s="22"/>
      <c r="Y19" s="533">
        <v>2</v>
      </c>
      <c r="Z19" s="533">
        <v>2</v>
      </c>
      <c r="AA19" s="533">
        <v>1</v>
      </c>
      <c r="AB19" s="533">
        <v>2</v>
      </c>
      <c r="AC19" s="533">
        <v>1</v>
      </c>
      <c r="AD19" s="533">
        <v>1</v>
      </c>
      <c r="AE19" s="533">
        <v>1</v>
      </c>
      <c r="AF19" s="533">
        <v>1</v>
      </c>
      <c r="AG19" s="533">
        <v>1</v>
      </c>
      <c r="AH19" s="533">
        <v>2</v>
      </c>
      <c r="AI19" s="533">
        <v>1</v>
      </c>
      <c r="AJ19" s="533">
        <v>1</v>
      </c>
      <c r="AK19" s="533">
        <v>1</v>
      </c>
      <c r="AL19" s="533">
        <v>1</v>
      </c>
      <c r="AM19" s="533">
        <v>2</v>
      </c>
      <c r="AN19" s="533">
        <v>1</v>
      </c>
      <c r="AO19" s="533">
        <v>1</v>
      </c>
      <c r="AP19" s="533">
        <v>1</v>
      </c>
      <c r="AQ19" s="533">
        <v>2</v>
      </c>
      <c r="AR19" s="533">
        <v>1</v>
      </c>
      <c r="AS19" s="533">
        <v>2</v>
      </c>
      <c r="AT19" s="533">
        <v>2</v>
      </c>
      <c r="AU19" s="556"/>
      <c r="AV19" s="23"/>
      <c r="AW19" s="554">
        <f>SUM(Y19:AT19)</f>
        <v>30</v>
      </c>
      <c r="AX19" s="24"/>
      <c r="AY19" s="24"/>
      <c r="AZ19" s="24"/>
      <c r="BA19" s="24"/>
      <c r="BB19" s="24"/>
      <c r="BC19" s="24"/>
      <c r="BD19" s="24"/>
      <c r="BE19" s="511"/>
      <c r="BF19" s="523"/>
      <c r="BG19" s="509">
        <f>SUM(E19:T19,Y19:AU19)</f>
        <v>54</v>
      </c>
    </row>
    <row r="20" spans="1:59" ht="12.75" customHeight="1">
      <c r="A20" s="496"/>
      <c r="B20" s="409" t="s">
        <v>209</v>
      </c>
      <c r="C20" s="410" t="s">
        <v>208</v>
      </c>
      <c r="D20" s="14" t="s">
        <v>7</v>
      </c>
      <c r="E20" s="15">
        <v>2</v>
      </c>
      <c r="F20" s="15">
        <v>2</v>
      </c>
      <c r="G20" s="15">
        <v>2</v>
      </c>
      <c r="H20" s="15">
        <v>2</v>
      </c>
      <c r="I20" s="15">
        <v>2</v>
      </c>
      <c r="J20" s="15">
        <v>2</v>
      </c>
      <c r="K20" s="15">
        <v>2</v>
      </c>
      <c r="L20" s="14">
        <v>2</v>
      </c>
      <c r="M20" s="14">
        <v>2</v>
      </c>
      <c r="N20" s="14">
        <v>2</v>
      </c>
      <c r="O20" s="14">
        <v>2</v>
      </c>
      <c r="P20" s="14">
        <v>2</v>
      </c>
      <c r="Q20" s="14">
        <v>2</v>
      </c>
      <c r="R20" s="14">
        <v>2</v>
      </c>
      <c r="S20" s="14"/>
      <c r="T20" s="14">
        <v>2</v>
      </c>
      <c r="U20" s="522">
        <v>2</v>
      </c>
      <c r="V20" s="18">
        <f>SUM(E20:U20)</f>
        <v>32</v>
      </c>
      <c r="W20" s="18"/>
      <c r="X20" s="18"/>
      <c r="Y20" s="75">
        <v>2</v>
      </c>
      <c r="Z20" s="15">
        <v>2</v>
      </c>
      <c r="AA20" s="15">
        <v>2</v>
      </c>
      <c r="AB20" s="15">
        <v>2</v>
      </c>
      <c r="AC20" s="15">
        <v>2</v>
      </c>
      <c r="AD20" s="15">
        <v>2</v>
      </c>
      <c r="AE20" s="15">
        <v>2</v>
      </c>
      <c r="AF20" s="15">
        <v>2</v>
      </c>
      <c r="AG20" s="15">
        <v>2</v>
      </c>
      <c r="AH20" s="15">
        <v>2</v>
      </c>
      <c r="AI20" s="15">
        <v>2</v>
      </c>
      <c r="AJ20" s="15">
        <v>2</v>
      </c>
      <c r="AK20" s="15">
        <v>2</v>
      </c>
      <c r="AL20" s="15">
        <v>2</v>
      </c>
      <c r="AM20" s="15">
        <v>2</v>
      </c>
      <c r="AN20" s="15">
        <v>2</v>
      </c>
      <c r="AO20" s="15">
        <v>2</v>
      </c>
      <c r="AP20" s="15">
        <v>2</v>
      </c>
      <c r="AQ20" s="15">
        <v>2</v>
      </c>
      <c r="AR20" s="15">
        <v>2</v>
      </c>
      <c r="AS20" s="15"/>
      <c r="AT20" s="15"/>
      <c r="AU20" s="521"/>
      <c r="AV20" s="16"/>
      <c r="AW20" s="553">
        <f>SUM(Y20:AT20)</f>
        <v>40</v>
      </c>
      <c r="AX20" s="17"/>
      <c r="AY20" s="17"/>
      <c r="AZ20" s="17"/>
      <c r="BA20" s="17"/>
      <c r="BB20" s="17"/>
      <c r="BC20" s="17"/>
      <c r="BD20" s="17"/>
      <c r="BE20" s="520"/>
      <c r="BF20" s="519">
        <f>SUM(E20:T20,Y20:AU20)</f>
        <v>70</v>
      </c>
      <c r="BG20" s="518"/>
    </row>
    <row r="21" spans="1:59" ht="13.5" thickBot="1">
      <c r="A21" s="496"/>
      <c r="B21" s="517"/>
      <c r="C21" s="413"/>
      <c r="D21" s="20" t="s">
        <v>8</v>
      </c>
      <c r="E21" s="530">
        <v>1</v>
      </c>
      <c r="F21" s="530">
        <v>1</v>
      </c>
      <c r="G21" s="530">
        <v>1</v>
      </c>
      <c r="H21" s="530">
        <v>1</v>
      </c>
      <c r="I21" s="530">
        <v>1</v>
      </c>
      <c r="J21" s="530">
        <v>1</v>
      </c>
      <c r="K21" s="530">
        <v>1</v>
      </c>
      <c r="L21" s="530">
        <v>1</v>
      </c>
      <c r="M21" s="530">
        <v>1</v>
      </c>
      <c r="N21" s="530">
        <v>1</v>
      </c>
      <c r="O21" s="530">
        <v>1</v>
      </c>
      <c r="P21" s="530">
        <v>1</v>
      </c>
      <c r="Q21" s="530">
        <v>1</v>
      </c>
      <c r="R21" s="530">
        <v>1</v>
      </c>
      <c r="S21" s="530"/>
      <c r="T21" s="530">
        <v>1</v>
      </c>
      <c r="U21" s="528">
        <v>1</v>
      </c>
      <c r="V21" s="527">
        <f>SUM(E21:U21)</f>
        <v>16</v>
      </c>
      <c r="W21" s="22"/>
      <c r="X21" s="22"/>
      <c r="Y21" s="530">
        <v>1</v>
      </c>
      <c r="Z21" s="530">
        <v>1</v>
      </c>
      <c r="AA21" s="530">
        <v>1</v>
      </c>
      <c r="AB21" s="530">
        <v>1</v>
      </c>
      <c r="AC21" s="530">
        <v>1</v>
      </c>
      <c r="AD21" s="530">
        <v>1</v>
      </c>
      <c r="AE21" s="530">
        <v>1</v>
      </c>
      <c r="AF21" s="530">
        <v>1</v>
      </c>
      <c r="AG21" s="530">
        <v>1</v>
      </c>
      <c r="AH21" s="530">
        <v>1</v>
      </c>
      <c r="AI21" s="530">
        <v>1</v>
      </c>
      <c r="AJ21" s="530">
        <v>1</v>
      </c>
      <c r="AK21" s="530">
        <v>1</v>
      </c>
      <c r="AL21" s="530">
        <v>1</v>
      </c>
      <c r="AM21" s="530">
        <v>1</v>
      </c>
      <c r="AN21" s="530">
        <v>1</v>
      </c>
      <c r="AO21" s="530">
        <v>1</v>
      </c>
      <c r="AP21" s="530">
        <v>1</v>
      </c>
      <c r="AQ21" s="530">
        <v>1</v>
      </c>
      <c r="AR21" s="530">
        <v>1</v>
      </c>
      <c r="AS21" s="530"/>
      <c r="AT21" s="530"/>
      <c r="AU21" s="559"/>
      <c r="AV21" s="23"/>
      <c r="AW21" s="558">
        <f>SUM(Y21:AT21)</f>
        <v>20</v>
      </c>
      <c r="AX21" s="24"/>
      <c r="AY21" s="24"/>
      <c r="AZ21" s="24"/>
      <c r="BA21" s="24"/>
      <c r="BB21" s="24"/>
      <c r="BC21" s="24"/>
      <c r="BD21" s="24"/>
      <c r="BE21" s="511"/>
      <c r="BF21" s="523"/>
      <c r="BG21" s="509">
        <f>SUM(E21:T21,Y21:AU21)</f>
        <v>35</v>
      </c>
    </row>
    <row r="22" spans="1:59" ht="12.75">
      <c r="A22" s="496"/>
      <c r="B22" s="409" t="s">
        <v>207</v>
      </c>
      <c r="C22" s="410" t="s">
        <v>206</v>
      </c>
      <c r="D22" s="14" t="s">
        <v>7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>
        <v>2</v>
      </c>
      <c r="K22" s="15">
        <v>2</v>
      </c>
      <c r="L22" s="14">
        <v>2</v>
      </c>
      <c r="M22" s="14">
        <v>2</v>
      </c>
      <c r="N22" s="14">
        <v>2</v>
      </c>
      <c r="O22" s="14">
        <v>2</v>
      </c>
      <c r="P22" s="14">
        <v>2</v>
      </c>
      <c r="Q22" s="14">
        <v>2</v>
      </c>
      <c r="R22" s="14">
        <v>2</v>
      </c>
      <c r="S22" s="14">
        <v>2</v>
      </c>
      <c r="T22" s="14">
        <v>3</v>
      </c>
      <c r="U22" s="522">
        <v>6</v>
      </c>
      <c r="V22" s="18">
        <f>SUM(E22:U22)</f>
        <v>39</v>
      </c>
      <c r="W22" s="18"/>
      <c r="X22" s="18"/>
      <c r="Y22" s="14"/>
      <c r="Z22" s="14"/>
      <c r="AA22" s="14"/>
      <c r="AB22" s="14"/>
      <c r="AC22" s="14"/>
      <c r="AD22" s="14"/>
      <c r="AE22" s="14"/>
      <c r="AF22" s="14"/>
      <c r="AG22" s="14"/>
      <c r="AH22" s="15"/>
      <c r="AI22" s="15"/>
      <c r="AJ22" s="15"/>
      <c r="AK22" s="15"/>
      <c r="AL22" s="14"/>
      <c r="AM22" s="15"/>
      <c r="AN22" s="15"/>
      <c r="AO22" s="15"/>
      <c r="AP22" s="15"/>
      <c r="AQ22" s="15"/>
      <c r="AR22" s="15"/>
      <c r="AS22" s="15"/>
      <c r="AT22" s="15"/>
      <c r="AU22" s="521"/>
      <c r="AV22" s="16"/>
      <c r="AW22" s="553">
        <f>SUM(Y22:AT22)</f>
        <v>0</v>
      </c>
      <c r="AX22" s="17"/>
      <c r="AY22" s="17"/>
      <c r="AZ22" s="17"/>
      <c r="BA22" s="17"/>
      <c r="BB22" s="17"/>
      <c r="BC22" s="17"/>
      <c r="BD22" s="17"/>
      <c r="BE22" s="520"/>
      <c r="BF22" s="519">
        <f>SUM(E22:T22,Y22:AU22)</f>
        <v>33</v>
      </c>
      <c r="BG22" s="518"/>
    </row>
    <row r="23" spans="1:59" ht="13.5" thickBot="1">
      <c r="A23" s="496"/>
      <c r="B23" s="517"/>
      <c r="C23" s="413"/>
      <c r="D23" s="20" t="s">
        <v>8</v>
      </c>
      <c r="E23" s="533">
        <v>1</v>
      </c>
      <c r="F23" s="533">
        <v>1</v>
      </c>
      <c r="G23" s="533">
        <v>1</v>
      </c>
      <c r="H23" s="533">
        <v>1</v>
      </c>
      <c r="I23" s="533">
        <v>1</v>
      </c>
      <c r="J23" s="533">
        <v>1</v>
      </c>
      <c r="K23" s="533">
        <v>1</v>
      </c>
      <c r="L23" s="532">
        <v>1</v>
      </c>
      <c r="M23" s="532">
        <v>1</v>
      </c>
      <c r="N23" s="532">
        <v>1</v>
      </c>
      <c r="O23" s="532"/>
      <c r="P23" s="532">
        <v>1</v>
      </c>
      <c r="Q23" s="532">
        <v>1</v>
      </c>
      <c r="R23" s="532">
        <v>1</v>
      </c>
      <c r="S23" s="532">
        <v>1</v>
      </c>
      <c r="T23" s="532">
        <v>1</v>
      </c>
      <c r="U23" s="528">
        <v>3</v>
      </c>
      <c r="V23" s="22">
        <f>SUM(E23:U23)</f>
        <v>18</v>
      </c>
      <c r="W23" s="22"/>
      <c r="X23" s="22"/>
      <c r="Y23" s="533"/>
      <c r="Z23" s="533"/>
      <c r="AA23" s="533"/>
      <c r="AB23" s="533"/>
      <c r="AC23" s="533"/>
      <c r="AD23" s="533"/>
      <c r="AE23" s="533"/>
      <c r="AF23" s="532"/>
      <c r="AG23" s="532"/>
      <c r="AH23" s="532"/>
      <c r="AI23" s="532"/>
      <c r="AJ23" s="532"/>
      <c r="AK23" s="532"/>
      <c r="AL23" s="532"/>
      <c r="AM23" s="532"/>
      <c r="AN23" s="532"/>
      <c r="AO23" s="533"/>
      <c r="AP23" s="533"/>
      <c r="AQ23" s="533"/>
      <c r="AR23" s="533"/>
      <c r="AS23" s="533"/>
      <c r="AT23" s="533"/>
      <c r="AU23" s="556"/>
      <c r="AV23" s="23"/>
      <c r="AW23" s="554">
        <f>SUM(Y23:AT23)</f>
        <v>0</v>
      </c>
      <c r="AX23" s="24"/>
      <c r="AY23" s="24"/>
      <c r="AZ23" s="24"/>
      <c r="BA23" s="24"/>
      <c r="BB23" s="24"/>
      <c r="BC23" s="24"/>
      <c r="BD23" s="24"/>
      <c r="BE23" s="511"/>
      <c r="BF23" s="523"/>
      <c r="BG23" s="509">
        <f>SUM(E23:T23,Y23:AU23)</f>
        <v>15</v>
      </c>
    </row>
    <row r="24" spans="1:59" ht="12.75">
      <c r="A24" s="496"/>
      <c r="B24" s="409" t="s">
        <v>205</v>
      </c>
      <c r="C24" s="410" t="s">
        <v>204</v>
      </c>
      <c r="D24" s="14" t="s">
        <v>7</v>
      </c>
      <c r="E24" s="15">
        <v>2</v>
      </c>
      <c r="F24" s="15">
        <v>3</v>
      </c>
      <c r="G24" s="15">
        <v>2</v>
      </c>
      <c r="H24" s="15">
        <v>3</v>
      </c>
      <c r="I24" s="15">
        <v>2</v>
      </c>
      <c r="J24" s="15">
        <v>3</v>
      </c>
      <c r="K24" s="15">
        <v>2</v>
      </c>
      <c r="L24" s="14">
        <v>3</v>
      </c>
      <c r="M24" s="14">
        <v>2</v>
      </c>
      <c r="N24" s="14">
        <v>3</v>
      </c>
      <c r="O24" s="14">
        <v>2</v>
      </c>
      <c r="P24" s="14">
        <v>3</v>
      </c>
      <c r="Q24" s="14">
        <v>2</v>
      </c>
      <c r="R24" s="14">
        <v>3</v>
      </c>
      <c r="S24" s="14">
        <v>2</v>
      </c>
      <c r="T24" s="14">
        <v>3</v>
      </c>
      <c r="U24" s="522">
        <v>2</v>
      </c>
      <c r="V24" s="18">
        <f>SUM(E24:U24)</f>
        <v>42</v>
      </c>
      <c r="W24" s="18"/>
      <c r="X24" s="18"/>
      <c r="Y24" s="14">
        <v>2</v>
      </c>
      <c r="Z24" s="14">
        <v>2</v>
      </c>
      <c r="AA24" s="14">
        <v>2</v>
      </c>
      <c r="AB24" s="14">
        <v>2</v>
      </c>
      <c r="AC24" s="14">
        <v>2</v>
      </c>
      <c r="AD24" s="14">
        <v>3</v>
      </c>
      <c r="AE24" s="14">
        <v>2</v>
      </c>
      <c r="AF24" s="14">
        <v>3</v>
      </c>
      <c r="AG24" s="14">
        <v>2</v>
      </c>
      <c r="AH24" s="15">
        <v>3</v>
      </c>
      <c r="AI24" s="15">
        <v>2</v>
      </c>
      <c r="AJ24" s="15">
        <v>3</v>
      </c>
      <c r="AK24" s="15">
        <v>2</v>
      </c>
      <c r="AL24" s="14">
        <v>3</v>
      </c>
      <c r="AM24" s="15">
        <v>3</v>
      </c>
      <c r="AN24" s="15">
        <v>3</v>
      </c>
      <c r="AO24" s="15">
        <v>2</v>
      </c>
      <c r="AP24" s="15">
        <v>3</v>
      </c>
      <c r="AQ24" s="15">
        <v>3</v>
      </c>
      <c r="AR24" s="15">
        <v>3</v>
      </c>
      <c r="AS24" s="15">
        <v>3</v>
      </c>
      <c r="AT24" s="15">
        <v>3</v>
      </c>
      <c r="AU24" s="521"/>
      <c r="AV24" s="16"/>
      <c r="AW24" s="553">
        <f>SUM(Y24:AT24)</f>
        <v>56</v>
      </c>
      <c r="AX24" s="17"/>
      <c r="AY24" s="17"/>
      <c r="AZ24" s="17"/>
      <c r="BA24" s="17"/>
      <c r="BB24" s="17"/>
      <c r="BC24" s="17"/>
      <c r="BD24" s="17"/>
      <c r="BE24" s="520"/>
      <c r="BF24" s="519">
        <f>SUM(E24:T24,Y24:AU24)</f>
        <v>96</v>
      </c>
      <c r="BG24" s="518"/>
    </row>
    <row r="25" spans="1:59" ht="13.5" thickBot="1">
      <c r="A25" s="496"/>
      <c r="B25" s="517"/>
      <c r="C25" s="413"/>
      <c r="D25" s="20" t="s">
        <v>8</v>
      </c>
      <c r="E25" s="533">
        <v>1</v>
      </c>
      <c r="F25" s="533">
        <v>2</v>
      </c>
      <c r="G25" s="533">
        <v>1</v>
      </c>
      <c r="H25" s="533">
        <v>1</v>
      </c>
      <c r="I25" s="533">
        <v>1</v>
      </c>
      <c r="J25" s="533">
        <v>1</v>
      </c>
      <c r="K25" s="533">
        <v>1</v>
      </c>
      <c r="L25" s="532">
        <v>1</v>
      </c>
      <c r="M25" s="532">
        <v>1</v>
      </c>
      <c r="N25" s="532">
        <v>1</v>
      </c>
      <c r="O25" s="532">
        <v>1</v>
      </c>
      <c r="P25" s="532">
        <v>1</v>
      </c>
      <c r="Q25" s="532">
        <v>1</v>
      </c>
      <c r="R25" s="532">
        <v>2</v>
      </c>
      <c r="S25" s="532">
        <v>1</v>
      </c>
      <c r="T25" s="532">
        <v>1</v>
      </c>
      <c r="U25" s="528">
        <v>1</v>
      </c>
      <c r="V25" s="22">
        <f>SUM(E25:U25)</f>
        <v>19</v>
      </c>
      <c r="W25" s="22"/>
      <c r="X25" s="22"/>
      <c r="Y25" s="532">
        <v>1</v>
      </c>
      <c r="Z25" s="532">
        <v>2</v>
      </c>
      <c r="AA25" s="532">
        <v>1</v>
      </c>
      <c r="AB25" s="532">
        <v>1</v>
      </c>
      <c r="AC25" s="532">
        <v>1</v>
      </c>
      <c r="AD25" s="532">
        <v>1</v>
      </c>
      <c r="AE25" s="532">
        <v>1</v>
      </c>
      <c r="AF25" s="532">
        <v>1</v>
      </c>
      <c r="AG25" s="532">
        <v>1</v>
      </c>
      <c r="AH25" s="533">
        <v>1</v>
      </c>
      <c r="AI25" s="533"/>
      <c r="AJ25" s="533">
        <v>2</v>
      </c>
      <c r="AK25" s="533">
        <v>1</v>
      </c>
      <c r="AL25" s="532">
        <v>2</v>
      </c>
      <c r="AM25" s="533">
        <v>1</v>
      </c>
      <c r="AN25" s="533">
        <v>1</v>
      </c>
      <c r="AO25" s="533">
        <v>1</v>
      </c>
      <c r="AP25" s="533">
        <v>1</v>
      </c>
      <c r="AQ25" s="533">
        <v>1</v>
      </c>
      <c r="AR25" s="533">
        <v>1</v>
      </c>
      <c r="AS25" s="533">
        <v>1</v>
      </c>
      <c r="AT25" s="533">
        <v>2</v>
      </c>
      <c r="AU25" s="556"/>
      <c r="AV25" s="23"/>
      <c r="AW25" s="554">
        <f>SUM(Y25:AT25)</f>
        <v>25</v>
      </c>
      <c r="AX25" s="24"/>
      <c r="AY25" s="24"/>
      <c r="AZ25" s="24"/>
      <c r="BA25" s="24"/>
      <c r="BB25" s="24"/>
      <c r="BC25" s="24"/>
      <c r="BD25" s="24"/>
      <c r="BE25" s="511"/>
      <c r="BF25" s="523"/>
      <c r="BG25" s="509">
        <f>SUM(E25:T25,Y25:AU25)</f>
        <v>43</v>
      </c>
    </row>
    <row r="26" spans="1:59" ht="12.75">
      <c r="A26" s="496"/>
      <c r="B26" s="409" t="s">
        <v>203</v>
      </c>
      <c r="C26" s="410" t="s">
        <v>21</v>
      </c>
      <c r="D26" s="14" t="s">
        <v>7</v>
      </c>
      <c r="E26" s="15">
        <v>3</v>
      </c>
      <c r="F26" s="15">
        <v>3</v>
      </c>
      <c r="G26" s="15">
        <v>3</v>
      </c>
      <c r="H26" s="15">
        <v>3</v>
      </c>
      <c r="I26" s="15">
        <v>3</v>
      </c>
      <c r="J26" s="15">
        <v>3</v>
      </c>
      <c r="K26" s="15">
        <v>3</v>
      </c>
      <c r="L26" s="14">
        <v>3</v>
      </c>
      <c r="M26" s="14">
        <v>3</v>
      </c>
      <c r="N26" s="14">
        <v>3</v>
      </c>
      <c r="O26" s="14">
        <v>3</v>
      </c>
      <c r="P26" s="14">
        <v>3</v>
      </c>
      <c r="Q26" s="14">
        <v>3</v>
      </c>
      <c r="R26" s="14">
        <v>2</v>
      </c>
      <c r="S26" s="14">
        <v>2</v>
      </c>
      <c r="T26" s="14">
        <v>3</v>
      </c>
      <c r="U26" s="522">
        <v>2</v>
      </c>
      <c r="V26" s="18">
        <f>SUM(E26:U26)</f>
        <v>48</v>
      </c>
      <c r="W26" s="18"/>
      <c r="X26" s="18"/>
      <c r="Y26" s="76">
        <v>3</v>
      </c>
      <c r="Z26" s="14">
        <v>3</v>
      </c>
      <c r="AA26" s="14">
        <v>3</v>
      </c>
      <c r="AB26" s="14">
        <v>3</v>
      </c>
      <c r="AC26" s="14">
        <v>3</v>
      </c>
      <c r="AD26" s="14">
        <v>3</v>
      </c>
      <c r="AE26" s="14">
        <v>3</v>
      </c>
      <c r="AF26" s="14">
        <v>3</v>
      </c>
      <c r="AG26" s="14">
        <v>3</v>
      </c>
      <c r="AH26" s="15">
        <v>3</v>
      </c>
      <c r="AI26" s="15">
        <v>3</v>
      </c>
      <c r="AJ26" s="15">
        <v>3</v>
      </c>
      <c r="AK26" s="15">
        <v>3</v>
      </c>
      <c r="AL26" s="14">
        <v>3</v>
      </c>
      <c r="AM26" s="15">
        <v>3</v>
      </c>
      <c r="AN26" s="15">
        <v>3</v>
      </c>
      <c r="AO26" s="15">
        <v>3</v>
      </c>
      <c r="AP26" s="15">
        <v>3</v>
      </c>
      <c r="AQ26" s="15">
        <v>3</v>
      </c>
      <c r="AR26" s="15">
        <v>3</v>
      </c>
      <c r="AS26" s="15">
        <v>3</v>
      </c>
      <c r="AT26" s="15">
        <v>6</v>
      </c>
      <c r="AU26" s="521"/>
      <c r="AV26" s="16"/>
      <c r="AW26" s="553">
        <f>SUM(Y26:AT26)</f>
        <v>69</v>
      </c>
      <c r="AX26" s="17"/>
      <c r="AY26" s="17"/>
      <c r="AZ26" s="17"/>
      <c r="BA26" s="17"/>
      <c r="BB26" s="17"/>
      <c r="BC26" s="17"/>
      <c r="BD26" s="17"/>
      <c r="BE26" s="520"/>
      <c r="BF26" s="519">
        <f>SUM(E26:T26,Y26:AU26)</f>
        <v>115</v>
      </c>
      <c r="BG26" s="518"/>
    </row>
    <row r="27" spans="1:59" ht="13.5" thickBot="1">
      <c r="A27" s="496"/>
      <c r="B27" s="517"/>
      <c r="C27" s="413"/>
      <c r="D27" s="32" t="s">
        <v>8</v>
      </c>
      <c r="E27" s="557">
        <v>3</v>
      </c>
      <c r="F27" s="557">
        <v>3</v>
      </c>
      <c r="G27" s="557">
        <v>3</v>
      </c>
      <c r="H27" s="557">
        <v>3</v>
      </c>
      <c r="I27" s="557">
        <v>3</v>
      </c>
      <c r="J27" s="557">
        <v>3</v>
      </c>
      <c r="K27" s="557">
        <v>3</v>
      </c>
      <c r="L27" s="557">
        <v>3</v>
      </c>
      <c r="M27" s="557">
        <v>3</v>
      </c>
      <c r="N27" s="557">
        <v>3</v>
      </c>
      <c r="O27" s="557">
        <v>3</v>
      </c>
      <c r="P27" s="557">
        <v>3</v>
      </c>
      <c r="Q27" s="557">
        <v>3</v>
      </c>
      <c r="R27" s="557">
        <v>2</v>
      </c>
      <c r="S27" s="557">
        <v>2</v>
      </c>
      <c r="T27" s="557">
        <v>3</v>
      </c>
      <c r="U27" s="515">
        <v>2</v>
      </c>
      <c r="V27" s="22">
        <f>SUM(E27:U27)</f>
        <v>48</v>
      </c>
      <c r="W27" s="22"/>
      <c r="X27" s="22"/>
      <c r="Y27" s="533">
        <v>3</v>
      </c>
      <c r="Z27" s="533">
        <v>3</v>
      </c>
      <c r="AA27" s="533">
        <v>3</v>
      </c>
      <c r="AB27" s="533">
        <v>3</v>
      </c>
      <c r="AC27" s="533">
        <v>3</v>
      </c>
      <c r="AD27" s="533">
        <v>3</v>
      </c>
      <c r="AE27" s="533">
        <v>3</v>
      </c>
      <c r="AF27" s="533">
        <v>3</v>
      </c>
      <c r="AG27" s="533">
        <v>3</v>
      </c>
      <c r="AH27" s="533">
        <v>3</v>
      </c>
      <c r="AI27" s="533">
        <v>3</v>
      </c>
      <c r="AJ27" s="533">
        <v>3</v>
      </c>
      <c r="AK27" s="533">
        <v>3</v>
      </c>
      <c r="AL27" s="533">
        <v>3</v>
      </c>
      <c r="AM27" s="533">
        <v>3</v>
      </c>
      <c r="AN27" s="533">
        <v>3</v>
      </c>
      <c r="AO27" s="533">
        <v>3</v>
      </c>
      <c r="AP27" s="533">
        <v>3</v>
      </c>
      <c r="AQ27" s="533">
        <v>3</v>
      </c>
      <c r="AR27" s="533">
        <v>3</v>
      </c>
      <c r="AS27" s="533">
        <v>3</v>
      </c>
      <c r="AT27" s="533">
        <v>6</v>
      </c>
      <c r="AU27" s="556"/>
      <c r="AV27" s="555"/>
      <c r="AW27" s="554">
        <f>SUM(Y27:AT27)</f>
        <v>69</v>
      </c>
      <c r="AX27" s="24"/>
      <c r="AY27" s="24"/>
      <c r="AZ27" s="24"/>
      <c r="BA27" s="24"/>
      <c r="BB27" s="24"/>
      <c r="BC27" s="24"/>
      <c r="BD27" s="24"/>
      <c r="BE27" s="511"/>
      <c r="BF27" s="523"/>
      <c r="BG27" s="509">
        <f>SUM(E27:T27,Y27:AU27)</f>
        <v>115</v>
      </c>
    </row>
    <row r="28" spans="1:61" ht="12.75">
      <c r="A28" s="496"/>
      <c r="B28" s="409" t="s">
        <v>202</v>
      </c>
      <c r="C28" s="410" t="s">
        <v>201</v>
      </c>
      <c r="D28" s="5" t="s">
        <v>7</v>
      </c>
      <c r="E28" s="4">
        <v>3</v>
      </c>
      <c r="F28" s="4">
        <v>3</v>
      </c>
      <c r="G28" s="4">
        <v>3</v>
      </c>
      <c r="H28" s="4">
        <v>3</v>
      </c>
      <c r="I28" s="4">
        <v>3</v>
      </c>
      <c r="J28" s="4">
        <v>3</v>
      </c>
      <c r="K28" s="4">
        <v>3</v>
      </c>
      <c r="L28" s="5">
        <v>3</v>
      </c>
      <c r="M28" s="5">
        <v>3</v>
      </c>
      <c r="N28" s="5">
        <v>3</v>
      </c>
      <c r="O28" s="5">
        <v>3</v>
      </c>
      <c r="P28" s="5">
        <v>3</v>
      </c>
      <c r="Q28" s="5">
        <v>3</v>
      </c>
      <c r="R28" s="5">
        <v>3</v>
      </c>
      <c r="S28" s="5">
        <v>3</v>
      </c>
      <c r="T28" s="5"/>
      <c r="U28" s="507">
        <v>2</v>
      </c>
      <c r="V28" s="18">
        <f>SUM(E28:U28)</f>
        <v>47</v>
      </c>
      <c r="W28" s="18"/>
      <c r="X28" s="18"/>
      <c r="Y28" s="76">
        <v>2</v>
      </c>
      <c r="Z28" s="14">
        <v>2</v>
      </c>
      <c r="AA28" s="14">
        <v>2</v>
      </c>
      <c r="AB28" s="14">
        <v>2</v>
      </c>
      <c r="AC28" s="14">
        <v>2</v>
      </c>
      <c r="AD28" s="14">
        <v>2</v>
      </c>
      <c r="AE28" s="14">
        <v>2</v>
      </c>
      <c r="AF28" s="14">
        <v>2</v>
      </c>
      <c r="AG28" s="14">
        <v>2</v>
      </c>
      <c r="AH28" s="15">
        <v>2</v>
      </c>
      <c r="AI28" s="15">
        <v>2</v>
      </c>
      <c r="AJ28" s="15">
        <v>1</v>
      </c>
      <c r="AK28" s="15"/>
      <c r="AL28" s="14"/>
      <c r="AM28" s="15"/>
      <c r="AN28" s="15"/>
      <c r="AO28" s="15"/>
      <c r="AP28" s="15"/>
      <c r="AQ28" s="15"/>
      <c r="AR28" s="15"/>
      <c r="AS28" s="15"/>
      <c r="AT28" s="15"/>
      <c r="AU28" s="521"/>
      <c r="AV28" s="16"/>
      <c r="AW28" s="553">
        <f>SUM(Y28:AT28)</f>
        <v>23</v>
      </c>
      <c r="AX28" s="17"/>
      <c r="AY28" s="17"/>
      <c r="AZ28" s="17"/>
      <c r="BA28" s="17"/>
      <c r="BB28" s="17"/>
      <c r="BC28" s="17"/>
      <c r="BD28" s="17"/>
      <c r="BE28" s="520"/>
      <c r="BF28" s="519">
        <f>SUM(E28:T28,Y28:AU28)</f>
        <v>68</v>
      </c>
      <c r="BG28" s="518"/>
      <c r="BI28" s="465"/>
    </row>
    <row r="29" spans="1:59" ht="13.5" thickBot="1">
      <c r="A29" s="496"/>
      <c r="B29" s="403"/>
      <c r="C29" s="405"/>
      <c r="D29" s="5" t="s">
        <v>8</v>
      </c>
      <c r="E29" s="551">
        <v>1</v>
      </c>
      <c r="F29" s="551">
        <v>1</v>
      </c>
      <c r="G29" s="551">
        <v>1</v>
      </c>
      <c r="H29" s="551">
        <v>2</v>
      </c>
      <c r="I29" s="551">
        <v>1</v>
      </c>
      <c r="J29" s="551">
        <v>2</v>
      </c>
      <c r="K29" s="551">
        <v>1</v>
      </c>
      <c r="L29" s="551">
        <v>1</v>
      </c>
      <c r="M29" s="551">
        <v>2</v>
      </c>
      <c r="N29" s="551">
        <v>1</v>
      </c>
      <c r="O29" s="551">
        <v>1</v>
      </c>
      <c r="P29" s="551">
        <v>1</v>
      </c>
      <c r="Q29" s="551">
        <v>2</v>
      </c>
      <c r="R29" s="551">
        <v>1</v>
      </c>
      <c r="S29" s="551">
        <v>1</v>
      </c>
      <c r="T29" s="551"/>
      <c r="U29" s="504">
        <v>1</v>
      </c>
      <c r="V29" s="8">
        <f>SUM(E29:U29)</f>
        <v>20</v>
      </c>
      <c r="W29" s="8"/>
      <c r="X29" s="8"/>
      <c r="Y29" s="502">
        <v>1</v>
      </c>
      <c r="Z29" s="502"/>
      <c r="AA29" s="502">
        <v>1</v>
      </c>
      <c r="AB29" s="502">
        <v>1</v>
      </c>
      <c r="AC29" s="502">
        <v>1</v>
      </c>
      <c r="AD29" s="502"/>
      <c r="AE29" s="502">
        <v>1</v>
      </c>
      <c r="AF29" s="502"/>
      <c r="AG29" s="502">
        <v>1</v>
      </c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2"/>
      <c r="AS29" s="502"/>
      <c r="AT29" s="502"/>
      <c r="AU29" s="501"/>
      <c r="AV29" s="92"/>
      <c r="AW29" s="550">
        <f>SUM(Y29:AT29)</f>
        <v>6</v>
      </c>
      <c r="AX29" s="24"/>
      <c r="AY29" s="24"/>
      <c r="AZ29" s="24"/>
      <c r="BA29" s="24"/>
      <c r="BB29" s="24"/>
      <c r="BC29" s="24"/>
      <c r="BD29" s="24"/>
      <c r="BE29" s="511"/>
      <c r="BF29" s="523"/>
      <c r="BG29" s="509">
        <f>SUM(E29:T29,Y29:AU29)</f>
        <v>25</v>
      </c>
    </row>
    <row r="30" spans="1:59" ht="12.75">
      <c r="A30" s="548"/>
      <c r="B30" s="126" t="s">
        <v>200</v>
      </c>
      <c r="C30" s="315" t="s">
        <v>199</v>
      </c>
      <c r="D30" s="5" t="s">
        <v>7</v>
      </c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07"/>
      <c r="V30" s="8">
        <f>SUM(E30:U30)</f>
        <v>0</v>
      </c>
      <c r="W30" s="8"/>
      <c r="X30" s="8"/>
      <c r="Y30" s="506">
        <v>1</v>
      </c>
      <c r="Z30" s="506">
        <v>2</v>
      </c>
      <c r="AA30" s="506">
        <v>1</v>
      </c>
      <c r="AB30" s="506">
        <v>2</v>
      </c>
      <c r="AC30" s="506">
        <v>1</v>
      </c>
      <c r="AD30" s="506">
        <v>1</v>
      </c>
      <c r="AE30" s="506">
        <v>1</v>
      </c>
      <c r="AF30" s="506">
        <v>1</v>
      </c>
      <c r="AG30" s="506">
        <v>2</v>
      </c>
      <c r="AH30" s="506">
        <v>2</v>
      </c>
      <c r="AI30" s="506">
        <v>1</v>
      </c>
      <c r="AJ30" s="506">
        <v>2</v>
      </c>
      <c r="AK30" s="506">
        <v>2</v>
      </c>
      <c r="AL30" s="506">
        <v>2</v>
      </c>
      <c r="AM30" s="506">
        <v>2</v>
      </c>
      <c r="AN30" s="506">
        <v>2</v>
      </c>
      <c r="AO30" s="506">
        <v>2</v>
      </c>
      <c r="AP30" s="506">
        <v>2</v>
      </c>
      <c r="AQ30" s="506">
        <v>2</v>
      </c>
      <c r="AR30" s="506">
        <v>2</v>
      </c>
      <c r="AS30" s="506">
        <v>3</v>
      </c>
      <c r="AT30" s="506"/>
      <c r="AU30" s="501"/>
      <c r="AV30" s="92"/>
      <c r="AW30" s="550">
        <f>SUM(Y30:AT30)</f>
        <v>36</v>
      </c>
      <c r="AX30" s="119"/>
      <c r="AY30" s="119"/>
      <c r="AZ30" s="119"/>
      <c r="BA30" s="119"/>
      <c r="BB30" s="119"/>
      <c r="BC30" s="119"/>
      <c r="BD30" s="119"/>
      <c r="BE30" s="489"/>
      <c r="BF30" s="545"/>
      <c r="BG30" s="544"/>
    </row>
    <row r="31" spans="1:59" ht="12.75">
      <c r="A31" s="548"/>
      <c r="B31" s="251"/>
      <c r="C31" s="236"/>
      <c r="D31" s="5" t="s">
        <v>8</v>
      </c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551"/>
      <c r="Q31" s="551"/>
      <c r="R31" s="551"/>
      <c r="S31" s="551"/>
      <c r="T31" s="551"/>
      <c r="U31" s="504"/>
      <c r="V31" s="8">
        <f>SUM(E31:U31)</f>
        <v>0</v>
      </c>
      <c r="W31" s="8"/>
      <c r="X31" s="8"/>
      <c r="Y31" s="502"/>
      <c r="Z31" s="502"/>
      <c r="AA31" s="502"/>
      <c r="AB31" s="502"/>
      <c r="AC31" s="502"/>
      <c r="AD31" s="502">
        <v>1</v>
      </c>
      <c r="AE31" s="502"/>
      <c r="AF31" s="502">
        <v>1</v>
      </c>
      <c r="AG31" s="502"/>
      <c r="AH31" s="502"/>
      <c r="AI31" s="502"/>
      <c r="AJ31" s="502">
        <v>1</v>
      </c>
      <c r="AK31" s="502"/>
      <c r="AL31" s="502"/>
      <c r="AM31" s="502"/>
      <c r="AN31" s="502">
        <v>1</v>
      </c>
      <c r="AO31" s="502">
        <v>1</v>
      </c>
      <c r="AP31" s="502">
        <v>1</v>
      </c>
      <c r="AQ31" s="502"/>
      <c r="AR31" s="502">
        <v>1</v>
      </c>
      <c r="AS31" s="502">
        <v>1</v>
      </c>
      <c r="AT31" s="502"/>
      <c r="AU31" s="501"/>
      <c r="AV31" s="92"/>
      <c r="AW31" s="550">
        <f>SUM(Y31:AT31)</f>
        <v>8</v>
      </c>
      <c r="AX31" s="119"/>
      <c r="AY31" s="119"/>
      <c r="AZ31" s="119"/>
      <c r="BA31" s="119"/>
      <c r="BB31" s="119"/>
      <c r="BC31" s="119"/>
      <c r="BD31" s="119"/>
      <c r="BE31" s="489"/>
      <c r="BF31" s="545"/>
      <c r="BG31" s="544"/>
    </row>
    <row r="32" spans="1:59" ht="12.75">
      <c r="A32" s="548"/>
      <c r="B32" s="126" t="s">
        <v>198</v>
      </c>
      <c r="C32" s="315" t="s">
        <v>197</v>
      </c>
      <c r="D32" s="5" t="s">
        <v>7</v>
      </c>
      <c r="E32" s="549"/>
      <c r="F32" s="549"/>
      <c r="G32" s="549"/>
      <c r="H32" s="549"/>
      <c r="I32" s="549"/>
      <c r="J32" s="549"/>
      <c r="K32" s="549"/>
      <c r="L32" s="549"/>
      <c r="M32" s="549"/>
      <c r="N32" s="549"/>
      <c r="O32" s="549"/>
      <c r="P32" s="549"/>
      <c r="Q32" s="549"/>
      <c r="R32" s="549"/>
      <c r="S32" s="549"/>
      <c r="T32" s="549"/>
      <c r="U32" s="498"/>
      <c r="V32" s="11">
        <f>SUM(E32:U32)</f>
        <v>0</v>
      </c>
      <c r="W32" s="11"/>
      <c r="X32" s="11"/>
      <c r="Y32" s="497">
        <v>1</v>
      </c>
      <c r="Z32" s="497">
        <v>1</v>
      </c>
      <c r="AA32" s="497">
        <v>1</v>
      </c>
      <c r="AB32" s="497">
        <v>1</v>
      </c>
      <c r="AC32" s="497">
        <v>1</v>
      </c>
      <c r="AD32" s="497">
        <v>1</v>
      </c>
      <c r="AE32" s="497">
        <v>1</v>
      </c>
      <c r="AF32" s="497">
        <v>1</v>
      </c>
      <c r="AG32" s="497">
        <v>1</v>
      </c>
      <c r="AH32" s="497">
        <v>1</v>
      </c>
      <c r="AI32" s="497">
        <v>1</v>
      </c>
      <c r="AJ32" s="497">
        <v>1</v>
      </c>
      <c r="AK32" s="497">
        <v>1</v>
      </c>
      <c r="AL32" s="497">
        <v>1</v>
      </c>
      <c r="AM32" s="497">
        <v>1</v>
      </c>
      <c r="AN32" s="497">
        <v>3</v>
      </c>
      <c r="AO32" s="497">
        <v>3</v>
      </c>
      <c r="AP32" s="497">
        <v>3</v>
      </c>
      <c r="AQ32" s="497">
        <v>3</v>
      </c>
      <c r="AR32" s="497">
        <v>4</v>
      </c>
      <c r="AS32" s="497">
        <v>5</v>
      </c>
      <c r="AT32" s="497">
        <v>3</v>
      </c>
      <c r="AU32" s="490"/>
      <c r="AV32" s="90"/>
      <c r="AW32" s="546">
        <f>SUM(Y32:AT32)</f>
        <v>39</v>
      </c>
      <c r="AX32" s="119"/>
      <c r="AY32" s="119"/>
      <c r="AZ32" s="119"/>
      <c r="BA32" s="119"/>
      <c r="BB32" s="119"/>
      <c r="BC32" s="119"/>
      <c r="BD32" s="119"/>
      <c r="BE32" s="489"/>
      <c r="BF32" s="545"/>
      <c r="BG32" s="544"/>
    </row>
    <row r="33" spans="1:59" ht="13.5" thickBot="1">
      <c r="A33" s="548"/>
      <c r="B33" s="251"/>
      <c r="C33" s="236"/>
      <c r="D33" s="5" t="s">
        <v>8</v>
      </c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493"/>
      <c r="V33" s="11">
        <f>SUM(E33:U33)</f>
        <v>0</v>
      </c>
      <c r="W33" s="11"/>
      <c r="X33" s="1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>
        <v>2</v>
      </c>
      <c r="AO33" s="491">
        <v>2</v>
      </c>
      <c r="AP33" s="491">
        <v>2</v>
      </c>
      <c r="AQ33" s="491">
        <v>2</v>
      </c>
      <c r="AR33" s="491">
        <v>2</v>
      </c>
      <c r="AS33" s="491">
        <v>2</v>
      </c>
      <c r="AT33" s="491">
        <v>2</v>
      </c>
      <c r="AU33" s="490"/>
      <c r="AV33" s="90"/>
      <c r="AW33" s="546">
        <f>SUM(Y33:AT33)</f>
        <v>14</v>
      </c>
      <c r="AX33" s="119"/>
      <c r="AY33" s="119"/>
      <c r="AZ33" s="119"/>
      <c r="BA33" s="119"/>
      <c r="BB33" s="119"/>
      <c r="BC33" s="119"/>
      <c r="BD33" s="119"/>
      <c r="BE33" s="489"/>
      <c r="BF33" s="545"/>
      <c r="BG33" s="544"/>
    </row>
    <row r="34" spans="1:59" ht="12.75">
      <c r="A34" s="496"/>
      <c r="B34" s="543" t="s">
        <v>196</v>
      </c>
      <c r="C34" s="542" t="s">
        <v>195</v>
      </c>
      <c r="D34" s="62" t="s">
        <v>7</v>
      </c>
      <c r="E34" s="540">
        <f>SUM(E36,E38,E40,E42,E44)</f>
        <v>13</v>
      </c>
      <c r="F34" s="540">
        <f>SUM(F36,F38,F40,F42,F44)</f>
        <v>13</v>
      </c>
      <c r="G34" s="540">
        <f>SUM(G36,G38,G40,G42,G44)</f>
        <v>13</v>
      </c>
      <c r="H34" s="540">
        <f>SUM(H36,H38,H40,H42,H44)</f>
        <v>13</v>
      </c>
      <c r="I34" s="540">
        <f>SUM(I36,I38,I40,I42,I44)</f>
        <v>13</v>
      </c>
      <c r="J34" s="540">
        <f>SUM(J36,J38,J40,J42,J44)</f>
        <v>13</v>
      </c>
      <c r="K34" s="540">
        <f>SUM(K36,K38,K40,K42,K44)</f>
        <v>13</v>
      </c>
      <c r="L34" s="540">
        <f>SUM(L36,L38,L40,L42,L44)</f>
        <v>13</v>
      </c>
      <c r="M34" s="540">
        <f>SUM(M36,M38,M40,M42,M44)</f>
        <v>13</v>
      </c>
      <c r="N34" s="540">
        <f>SUM(N36,N38,N40,N42,N44)</f>
        <v>13</v>
      </c>
      <c r="O34" s="540">
        <f>SUM(O36,O38,O40,O42,O44)</f>
        <v>13</v>
      </c>
      <c r="P34" s="540">
        <f>SUM(P36,P38,P40,P42,P44)</f>
        <v>13</v>
      </c>
      <c r="Q34" s="540">
        <f>SUM(Q36,Q38,Q40,Q42,Q44)</f>
        <v>13</v>
      </c>
      <c r="R34" s="540">
        <f>SUM(R36,R38,R40,R42,R44)</f>
        <v>12</v>
      </c>
      <c r="S34" s="540">
        <f>SUM(S36,S38,S40,S42,S44)</f>
        <v>14</v>
      </c>
      <c r="T34" s="540">
        <f>SUM(T36,T38,T40,T42,T44)</f>
        <v>14</v>
      </c>
      <c r="U34" s="540">
        <f>SUM(U36,U38,U40,U42,U44)</f>
        <v>17</v>
      </c>
      <c r="V34" s="540"/>
      <c r="W34" s="540">
        <f>SUM(W36,W38,W40,W42,W44)</f>
        <v>0</v>
      </c>
      <c r="X34" s="540">
        <f>SUM(X36,X38,X40,X42,X44)</f>
        <v>0</v>
      </c>
      <c r="Y34" s="540">
        <f>SUM(Y36,Y38,Y40,Y42,Y44)</f>
        <v>15</v>
      </c>
      <c r="Z34" s="540">
        <f>SUM(Z36,Z38,Z40,Z42,Z44)</f>
        <v>14</v>
      </c>
      <c r="AA34" s="540">
        <f>SUM(AA36,AA38,AA40,AA42,AA44)</f>
        <v>15</v>
      </c>
      <c r="AB34" s="540">
        <f>SUM(AB36,AB38,AB40,AB42,AB44)</f>
        <v>14</v>
      </c>
      <c r="AC34" s="540">
        <f>SUM(AC36,AC38,AC40,AC42,AC44)</f>
        <v>15</v>
      </c>
      <c r="AD34" s="540">
        <f>SUM(AD36,AD38,AD40,AD42,AD44)</f>
        <v>14</v>
      </c>
      <c r="AE34" s="540">
        <f>SUM(AE36,AE38,AE40,AE42,AE44)</f>
        <v>15</v>
      </c>
      <c r="AF34" s="540">
        <f>SUM(AF36,AF38,AF40,AF42,AF44)</f>
        <v>14</v>
      </c>
      <c r="AG34" s="540">
        <f>SUM(AG36,AG38,AG40,AG42,AG44)</f>
        <v>14</v>
      </c>
      <c r="AH34" s="540">
        <f>SUM(AH36,AH38,AH40,AH42,AH44)</f>
        <v>13</v>
      </c>
      <c r="AI34" s="540">
        <f>SUM(AI36,AI38,AI40,AI42,AI44)</f>
        <v>15</v>
      </c>
      <c r="AJ34" s="540">
        <f>SUM(AJ36,AJ38,AJ40,AJ42,AJ44)</f>
        <v>14</v>
      </c>
      <c r="AK34" s="540">
        <f>SUM(AK36,AK38,AK40,AK42,AK44)</f>
        <v>16</v>
      </c>
      <c r="AL34" s="540">
        <f>SUM(AL36,AL38,AL40,AL42,AL44)</f>
        <v>15</v>
      </c>
      <c r="AM34" s="540">
        <f>SUM(AM36,AM38,AM40,AM42,AM44)</f>
        <v>15</v>
      </c>
      <c r="AN34" s="540">
        <f>SUM(AN36,AN38,AN40,AN42,AN44)</f>
        <v>15</v>
      </c>
      <c r="AO34" s="540">
        <f>SUM(AO36,AO38,AO40,AO42,AO44)</f>
        <v>16</v>
      </c>
      <c r="AP34" s="540">
        <f>SUM(AP36,AP38,AP40,AP42,AP44)</f>
        <v>15</v>
      </c>
      <c r="AQ34" s="540">
        <f>SUM(AQ36,AQ38,AQ40,AQ42,AQ44)</f>
        <v>15</v>
      </c>
      <c r="AR34" s="540">
        <f>SUM(AR36,AR38,AR40,AR42,AR44)</f>
        <v>14</v>
      </c>
      <c r="AS34" s="540">
        <f>SUM(AS36,AS38,AS40,AS42,AS44)</f>
        <v>14</v>
      </c>
      <c r="AT34" s="540">
        <f>SUM(AT36,AT38,AT40,AT42,AT44)</f>
        <v>10</v>
      </c>
      <c r="AU34" s="541"/>
      <c r="AV34" s="541"/>
      <c r="AW34" s="540"/>
      <c r="AX34" s="17"/>
      <c r="AY34" s="17"/>
      <c r="AZ34" s="17"/>
      <c r="BA34" s="17"/>
      <c r="BB34" s="17"/>
      <c r="BC34" s="17"/>
      <c r="BD34" s="17"/>
      <c r="BE34" s="520"/>
      <c r="BF34" s="539">
        <f>SUM(BF36,BF38,BF40)</f>
        <v>379</v>
      </c>
      <c r="BG34" s="518"/>
    </row>
    <row r="35" spans="1:59" ht="14.25" thickBot="1">
      <c r="A35" s="496"/>
      <c r="B35" s="538"/>
      <c r="C35" s="537"/>
      <c r="D35" s="29" t="s">
        <v>8</v>
      </c>
      <c r="E35" s="535">
        <f>SUM(E37,E39,E41,E43,E45)</f>
        <v>5</v>
      </c>
      <c r="F35" s="535">
        <f>SUM(F37,F39,F41,F43,F45)</f>
        <v>5</v>
      </c>
      <c r="G35" s="535">
        <f>SUM(G37,G39,G41,G43,G45)</f>
        <v>6</v>
      </c>
      <c r="H35" s="535">
        <f>SUM(H37,H39,H41,H43,H45)</f>
        <v>5</v>
      </c>
      <c r="I35" s="535">
        <f>SUM(I37,I39,I41,I43,I45)</f>
        <v>6</v>
      </c>
      <c r="J35" s="535">
        <f>SUM(J37,J39,J41,J43,J45)</f>
        <v>5</v>
      </c>
      <c r="K35" s="535">
        <f>SUM(K37,K39,K41,K43,K45)</f>
        <v>6</v>
      </c>
      <c r="L35" s="535">
        <f>SUM(L37,L39,L41,L43,L45)</f>
        <v>6</v>
      </c>
      <c r="M35" s="535">
        <f>SUM(M37,M39,M41,M43,M45)</f>
        <v>6</v>
      </c>
      <c r="N35" s="535">
        <f>SUM(N37,N39,N41,N43,N45)</f>
        <v>6</v>
      </c>
      <c r="O35" s="535">
        <f>SUM(O37,O39,O41,O43,O45)</f>
        <v>7</v>
      </c>
      <c r="P35" s="535">
        <f>SUM(P37,P39,P41,P43,P45)</f>
        <v>6</v>
      </c>
      <c r="Q35" s="535">
        <f>SUM(Q37,Q39,Q41,Q43,Q45)</f>
        <v>6</v>
      </c>
      <c r="R35" s="535">
        <f>SUM(R37,R39,R41,R43,R45)</f>
        <v>7</v>
      </c>
      <c r="S35" s="535">
        <f>SUM(S37,S39,S41,S43,S45)</f>
        <v>7</v>
      </c>
      <c r="T35" s="535">
        <f>SUM(T37,T39,T41,T43,T45)</f>
        <v>7</v>
      </c>
      <c r="U35" s="535">
        <f>SUM(U37,U39,U41,U43,U45)</f>
        <v>9</v>
      </c>
      <c r="V35" s="535"/>
      <c r="W35" s="535">
        <f>SUM(W37,W39,W41,W43)</f>
        <v>0</v>
      </c>
      <c r="X35" s="535">
        <f>SUM(X37,X39,X41,X43)</f>
        <v>0</v>
      </c>
      <c r="Y35" s="535">
        <f>SUM(Y37,Y39,Y41,Y43,Y45)</f>
        <v>7</v>
      </c>
      <c r="Z35" s="535">
        <f>SUM(Z37,Z39,Z41,Z43,Z45)</f>
        <v>7</v>
      </c>
      <c r="AA35" s="535">
        <f>SUM(AA37,AA39,AA41,AA43,AA45)</f>
        <v>7</v>
      </c>
      <c r="AB35" s="535">
        <f>SUM(AB37,AB39,AB41,AB43,AB45)</f>
        <v>8</v>
      </c>
      <c r="AC35" s="535">
        <f>SUM(AC37,AC39,AC41,AC43,AC45)</f>
        <v>7</v>
      </c>
      <c r="AD35" s="535">
        <f>SUM(AD37,AD39,AD41,AD43,AD45)</f>
        <v>9</v>
      </c>
      <c r="AE35" s="535">
        <f>SUM(AE37,AE39,AE41,AE43,AE45)</f>
        <v>7</v>
      </c>
      <c r="AF35" s="535">
        <f>SUM(AF37,AF39,AF41,AF43,AF45)</f>
        <v>8</v>
      </c>
      <c r="AG35" s="535">
        <f>SUM(AG37,AG39,AG41,AG43,AG45)</f>
        <v>8</v>
      </c>
      <c r="AH35" s="535">
        <f>SUM(AH37,AH39,AH41,AH43,AH45)</f>
        <v>8</v>
      </c>
      <c r="AI35" s="535">
        <f>SUM(AI37,AI39,AI41,AI43,AI45)</f>
        <v>9</v>
      </c>
      <c r="AJ35" s="535">
        <f>SUM(AJ37,AJ39,AJ41,AJ43,AJ45)</f>
        <v>8</v>
      </c>
      <c r="AK35" s="535">
        <f>SUM(AK37,AK39,AK41,AK43,AK45)</f>
        <v>9</v>
      </c>
      <c r="AL35" s="535">
        <f>SUM(AL37,AL39,AL41,AL43,AL45)</f>
        <v>9</v>
      </c>
      <c r="AM35" s="535">
        <f>SUM(AM37,AM39,AM41,AM43,AM45)</f>
        <v>8</v>
      </c>
      <c r="AN35" s="535">
        <f>SUM(AN37,AN39,AN41,AN43,AN45)</f>
        <v>8</v>
      </c>
      <c r="AO35" s="535">
        <f>SUM(AO37,AO39,AO41,AO43,AO45)</f>
        <v>8</v>
      </c>
      <c r="AP35" s="535">
        <f>SUM(AP37,AP39,AP41,AP43,AP45)</f>
        <v>8</v>
      </c>
      <c r="AQ35" s="535">
        <f>SUM(AQ37,AQ39,AQ41,AQ43,AQ45)</f>
        <v>8</v>
      </c>
      <c r="AR35" s="535">
        <f>SUM(AR37,AR39,AR41,AR43,AR45)</f>
        <v>8</v>
      </c>
      <c r="AS35" s="535">
        <f>SUM(AS37,AS39,AS41,AS43,AS45)</f>
        <v>7</v>
      </c>
      <c r="AT35" s="535">
        <f>SUM(AT37,AT39,AT41,AT43,AT45)</f>
        <v>4</v>
      </c>
      <c r="AU35" s="536"/>
      <c r="AV35" s="536"/>
      <c r="AW35" s="535"/>
      <c r="AX35" s="24"/>
      <c r="AY35" s="24"/>
      <c r="AZ35" s="24"/>
      <c r="BA35" s="24"/>
      <c r="BB35" s="24"/>
      <c r="BC35" s="24"/>
      <c r="BD35" s="24"/>
      <c r="BE35" s="511"/>
      <c r="BF35" s="523"/>
      <c r="BG35" s="534">
        <f>SUM(BG41,BG39,BG37)</f>
        <v>189</v>
      </c>
    </row>
    <row r="36" spans="1:59" ht="12.75">
      <c r="A36" s="496"/>
      <c r="B36" s="409" t="s">
        <v>194</v>
      </c>
      <c r="C36" s="410" t="s">
        <v>193</v>
      </c>
      <c r="D36" s="14" t="s">
        <v>7</v>
      </c>
      <c r="E36" s="15">
        <v>7</v>
      </c>
      <c r="F36" s="15">
        <v>7</v>
      </c>
      <c r="G36" s="15">
        <v>7</v>
      </c>
      <c r="H36" s="15">
        <v>7</v>
      </c>
      <c r="I36" s="15">
        <v>7</v>
      </c>
      <c r="J36" s="15">
        <v>7</v>
      </c>
      <c r="K36" s="15">
        <v>7</v>
      </c>
      <c r="L36" s="14">
        <v>7</v>
      </c>
      <c r="M36" s="14">
        <v>7</v>
      </c>
      <c r="N36" s="14">
        <v>7</v>
      </c>
      <c r="O36" s="14">
        <v>7</v>
      </c>
      <c r="P36" s="14">
        <v>7</v>
      </c>
      <c r="Q36" s="14">
        <v>8</v>
      </c>
      <c r="R36" s="14">
        <v>7</v>
      </c>
      <c r="S36" s="14">
        <v>8</v>
      </c>
      <c r="T36" s="14">
        <v>8</v>
      </c>
      <c r="U36" s="522">
        <v>9</v>
      </c>
      <c r="V36" s="18">
        <f>SUM(E36:U36)</f>
        <v>124</v>
      </c>
      <c r="W36" s="18"/>
      <c r="X36" s="18"/>
      <c r="Y36" s="76">
        <v>5</v>
      </c>
      <c r="Z36" s="14">
        <v>5</v>
      </c>
      <c r="AA36" s="14">
        <v>5</v>
      </c>
      <c r="AB36" s="14">
        <v>5</v>
      </c>
      <c r="AC36" s="14">
        <v>5</v>
      </c>
      <c r="AD36" s="14">
        <v>5</v>
      </c>
      <c r="AE36" s="14">
        <v>5</v>
      </c>
      <c r="AF36" s="14">
        <v>5</v>
      </c>
      <c r="AG36" s="14">
        <v>5</v>
      </c>
      <c r="AH36" s="15">
        <v>5</v>
      </c>
      <c r="AI36" s="15">
        <v>5</v>
      </c>
      <c r="AJ36" s="15">
        <v>5</v>
      </c>
      <c r="AK36" s="15">
        <v>5</v>
      </c>
      <c r="AL36" s="14">
        <v>5</v>
      </c>
      <c r="AM36" s="15">
        <v>5</v>
      </c>
      <c r="AN36" s="15">
        <v>5</v>
      </c>
      <c r="AO36" s="15">
        <v>5</v>
      </c>
      <c r="AP36" s="15">
        <v>5</v>
      </c>
      <c r="AQ36" s="15">
        <v>5</v>
      </c>
      <c r="AR36" s="15">
        <v>5</v>
      </c>
      <c r="AS36" s="15">
        <v>5</v>
      </c>
      <c r="AT36" s="15">
        <v>5</v>
      </c>
      <c r="AU36" s="521"/>
      <c r="AV36" s="16"/>
      <c r="AW36" s="17">
        <f>SUM(Y36:AT36)</f>
        <v>110</v>
      </c>
      <c r="AX36" s="17"/>
      <c r="AY36" s="17"/>
      <c r="AZ36" s="17"/>
      <c r="BA36" s="17"/>
      <c r="BB36" s="17"/>
      <c r="BC36" s="17"/>
      <c r="BD36" s="17"/>
      <c r="BE36" s="520"/>
      <c r="BF36" s="519">
        <f>SUM(E36:T36,Y36:AU36)</f>
        <v>225</v>
      </c>
      <c r="BG36" s="518"/>
    </row>
    <row r="37" spans="1:59" ht="13.5" thickBot="1">
      <c r="A37" s="496"/>
      <c r="B37" s="517"/>
      <c r="C37" s="413"/>
      <c r="D37" s="20" t="s">
        <v>8</v>
      </c>
      <c r="E37" s="533">
        <v>3</v>
      </c>
      <c r="F37" s="533">
        <v>3</v>
      </c>
      <c r="G37" s="533">
        <v>3</v>
      </c>
      <c r="H37" s="533">
        <v>2</v>
      </c>
      <c r="I37" s="533">
        <v>3</v>
      </c>
      <c r="J37" s="533">
        <v>3</v>
      </c>
      <c r="K37" s="533">
        <v>3</v>
      </c>
      <c r="L37" s="533">
        <v>3</v>
      </c>
      <c r="M37" s="533">
        <v>3</v>
      </c>
      <c r="N37" s="533">
        <v>3</v>
      </c>
      <c r="O37" s="533">
        <v>3</v>
      </c>
      <c r="P37" s="533">
        <v>3</v>
      </c>
      <c r="Q37" s="533">
        <v>3</v>
      </c>
      <c r="R37" s="533">
        <v>3</v>
      </c>
      <c r="S37" s="533">
        <v>4</v>
      </c>
      <c r="T37" s="532">
        <v>4</v>
      </c>
      <c r="U37" s="528">
        <v>5</v>
      </c>
      <c r="V37" s="22">
        <f>SUM(E37:U37)</f>
        <v>54</v>
      </c>
      <c r="W37" s="22"/>
      <c r="X37" s="22"/>
      <c r="Y37" s="532">
        <v>3</v>
      </c>
      <c r="Z37" s="532">
        <v>3</v>
      </c>
      <c r="AA37" s="532">
        <v>2</v>
      </c>
      <c r="AB37" s="532">
        <v>3</v>
      </c>
      <c r="AC37" s="532">
        <v>2</v>
      </c>
      <c r="AD37" s="532">
        <v>3</v>
      </c>
      <c r="AE37" s="532">
        <v>3</v>
      </c>
      <c r="AF37" s="532">
        <v>2</v>
      </c>
      <c r="AG37" s="532">
        <v>3</v>
      </c>
      <c r="AH37" s="532">
        <v>3</v>
      </c>
      <c r="AI37" s="532">
        <v>3</v>
      </c>
      <c r="AJ37" s="532">
        <v>3</v>
      </c>
      <c r="AK37" s="532">
        <v>3</v>
      </c>
      <c r="AL37" s="532">
        <v>3</v>
      </c>
      <c r="AM37" s="532">
        <v>3</v>
      </c>
      <c r="AN37" s="532">
        <v>3</v>
      </c>
      <c r="AO37" s="532">
        <v>3</v>
      </c>
      <c r="AP37" s="532">
        <v>3</v>
      </c>
      <c r="AQ37" s="532">
        <v>3</v>
      </c>
      <c r="AR37" s="532">
        <v>3</v>
      </c>
      <c r="AS37" s="532">
        <v>3</v>
      </c>
      <c r="AT37" s="532">
        <v>3</v>
      </c>
      <c r="AU37" s="531"/>
      <c r="AV37" s="23"/>
      <c r="AW37" s="24">
        <f>SUM(Y37:AT37)</f>
        <v>63</v>
      </c>
      <c r="AX37" s="24"/>
      <c r="AY37" s="24"/>
      <c r="AZ37" s="24"/>
      <c r="BA37" s="24"/>
      <c r="BB37" s="24"/>
      <c r="BC37" s="24"/>
      <c r="BD37" s="24"/>
      <c r="BE37" s="511"/>
      <c r="BF37" s="523"/>
      <c r="BG37" s="509">
        <f>SUM(E37:T37,Y37:AU37)</f>
        <v>112</v>
      </c>
    </row>
    <row r="38" spans="1:59" ht="12.75">
      <c r="A38" s="496"/>
      <c r="B38" s="409" t="s">
        <v>192</v>
      </c>
      <c r="C38" s="410" t="s">
        <v>191</v>
      </c>
      <c r="D38" s="14" t="s">
        <v>7</v>
      </c>
      <c r="E38" s="15">
        <v>3</v>
      </c>
      <c r="F38" s="15">
        <v>3</v>
      </c>
      <c r="G38" s="15">
        <v>3</v>
      </c>
      <c r="H38" s="15">
        <v>3</v>
      </c>
      <c r="I38" s="15">
        <v>3</v>
      </c>
      <c r="J38" s="15">
        <v>3</v>
      </c>
      <c r="K38" s="15">
        <v>3</v>
      </c>
      <c r="L38" s="14">
        <v>3</v>
      </c>
      <c r="M38" s="14">
        <v>3</v>
      </c>
      <c r="N38" s="14">
        <v>3</v>
      </c>
      <c r="O38" s="14">
        <v>3</v>
      </c>
      <c r="P38" s="14">
        <v>3</v>
      </c>
      <c r="Q38" s="14">
        <v>2</v>
      </c>
      <c r="R38" s="14">
        <v>2</v>
      </c>
      <c r="S38" s="14">
        <v>3</v>
      </c>
      <c r="T38" s="14">
        <v>3</v>
      </c>
      <c r="U38" s="522">
        <v>4</v>
      </c>
      <c r="V38" s="18">
        <f>SUM(E38:U38)</f>
        <v>50</v>
      </c>
      <c r="W38" s="18"/>
      <c r="X38" s="18"/>
      <c r="Y38" s="14">
        <v>2</v>
      </c>
      <c r="Z38" s="14">
        <v>2</v>
      </c>
      <c r="AA38" s="14">
        <v>2</v>
      </c>
      <c r="AB38" s="14">
        <v>2</v>
      </c>
      <c r="AC38" s="14">
        <v>2</v>
      </c>
      <c r="AD38" s="14">
        <v>2</v>
      </c>
      <c r="AE38" s="14">
        <v>2</v>
      </c>
      <c r="AF38" s="14">
        <v>2</v>
      </c>
      <c r="AG38" s="14">
        <v>2</v>
      </c>
      <c r="AH38" s="15">
        <v>2</v>
      </c>
      <c r="AI38" s="15">
        <v>2</v>
      </c>
      <c r="AJ38" s="15">
        <v>2</v>
      </c>
      <c r="AK38" s="15">
        <v>2</v>
      </c>
      <c r="AL38" s="14">
        <v>2</v>
      </c>
      <c r="AM38" s="15">
        <v>2</v>
      </c>
      <c r="AN38" s="15">
        <v>2</v>
      </c>
      <c r="AO38" s="15">
        <v>2</v>
      </c>
      <c r="AP38" s="15">
        <v>2</v>
      </c>
      <c r="AQ38" s="15">
        <v>2</v>
      </c>
      <c r="AR38" s="15">
        <v>2</v>
      </c>
      <c r="AS38" s="15">
        <v>2</v>
      </c>
      <c r="AT38" s="15">
        <v>2</v>
      </c>
      <c r="AU38" s="521"/>
      <c r="AV38" s="16"/>
      <c r="AW38" s="17">
        <f>SUM(Y38:AT38)</f>
        <v>44</v>
      </c>
      <c r="AX38" s="17"/>
      <c r="AY38" s="17"/>
      <c r="AZ38" s="17"/>
      <c r="BA38" s="17"/>
      <c r="BB38" s="17"/>
      <c r="BC38" s="17"/>
      <c r="BD38" s="17"/>
      <c r="BE38" s="520"/>
      <c r="BF38" s="519">
        <f>SUM(E38:T38,Y38:AU38)</f>
        <v>90</v>
      </c>
      <c r="BG38" s="518"/>
    </row>
    <row r="39" spans="1:59" ht="13.5" thickBot="1">
      <c r="A39" s="496"/>
      <c r="B39" s="517"/>
      <c r="C39" s="413"/>
      <c r="D39" s="20" t="s">
        <v>8</v>
      </c>
      <c r="E39" s="530">
        <v>1</v>
      </c>
      <c r="F39" s="530">
        <v>1</v>
      </c>
      <c r="G39" s="530">
        <v>1</v>
      </c>
      <c r="H39" s="530">
        <v>1</v>
      </c>
      <c r="I39" s="530">
        <v>2</v>
      </c>
      <c r="J39" s="530">
        <v>1</v>
      </c>
      <c r="K39" s="530">
        <v>1</v>
      </c>
      <c r="L39" s="526">
        <v>1</v>
      </c>
      <c r="M39" s="526">
        <v>1</v>
      </c>
      <c r="N39" s="526">
        <v>1</v>
      </c>
      <c r="O39" s="526">
        <v>2</v>
      </c>
      <c r="P39" s="526">
        <v>2</v>
      </c>
      <c r="Q39" s="526">
        <v>1</v>
      </c>
      <c r="R39" s="526">
        <v>2</v>
      </c>
      <c r="S39" s="526">
        <v>2</v>
      </c>
      <c r="T39" s="529">
        <v>2</v>
      </c>
      <c r="U39" s="528">
        <v>2</v>
      </c>
      <c r="V39" s="527">
        <f>SUM(E39:U39)</f>
        <v>24</v>
      </c>
      <c r="W39" s="22"/>
      <c r="X39" s="22"/>
      <c r="Y39" s="526">
        <v>1</v>
      </c>
      <c r="Z39" s="526">
        <v>1</v>
      </c>
      <c r="AA39" s="526">
        <v>1</v>
      </c>
      <c r="AB39" s="526">
        <v>1</v>
      </c>
      <c r="AC39" s="526">
        <v>1</v>
      </c>
      <c r="AD39" s="526">
        <v>1</v>
      </c>
      <c r="AE39" s="526">
        <v>1</v>
      </c>
      <c r="AF39" s="526">
        <v>1</v>
      </c>
      <c r="AG39" s="526">
        <v>1</v>
      </c>
      <c r="AH39" s="526">
        <v>1</v>
      </c>
      <c r="AI39" s="526">
        <v>1</v>
      </c>
      <c r="AJ39" s="526">
        <v>1</v>
      </c>
      <c r="AK39" s="526">
        <v>1</v>
      </c>
      <c r="AL39" s="526">
        <v>1</v>
      </c>
      <c r="AM39" s="526">
        <v>1</v>
      </c>
      <c r="AN39" s="526">
        <v>1</v>
      </c>
      <c r="AO39" s="526">
        <v>1</v>
      </c>
      <c r="AP39" s="526">
        <v>1</v>
      </c>
      <c r="AQ39" s="526">
        <v>1</v>
      </c>
      <c r="AR39" s="526">
        <v>1</v>
      </c>
      <c r="AS39" s="526">
        <v>1</v>
      </c>
      <c r="AT39" s="526">
        <v>1</v>
      </c>
      <c r="AU39" s="525"/>
      <c r="AV39" s="23"/>
      <c r="AW39" s="524">
        <f>SUM(Y39:AT39)</f>
        <v>22</v>
      </c>
      <c r="AX39" s="24"/>
      <c r="AY39" s="24"/>
      <c r="AZ39" s="24"/>
      <c r="BA39" s="24"/>
      <c r="BB39" s="24"/>
      <c r="BC39" s="24"/>
      <c r="BD39" s="24"/>
      <c r="BE39" s="511"/>
      <c r="BF39" s="523"/>
      <c r="BG39" s="509">
        <f>SUM(E39:T39,Y39:AU39)</f>
        <v>44</v>
      </c>
    </row>
    <row r="40" spans="1:59" ht="12.75">
      <c r="A40" s="496"/>
      <c r="B40" s="409" t="s">
        <v>190</v>
      </c>
      <c r="C40" s="410" t="s">
        <v>189</v>
      </c>
      <c r="D40" s="14" t="s">
        <v>7</v>
      </c>
      <c r="E40" s="15">
        <v>2</v>
      </c>
      <c r="F40" s="15">
        <v>1</v>
      </c>
      <c r="G40" s="15">
        <v>2</v>
      </c>
      <c r="H40" s="15">
        <v>1</v>
      </c>
      <c r="I40" s="15">
        <v>2</v>
      </c>
      <c r="J40" s="15">
        <v>1</v>
      </c>
      <c r="K40" s="15">
        <v>2</v>
      </c>
      <c r="L40" s="14">
        <v>1</v>
      </c>
      <c r="M40" s="14">
        <v>2</v>
      </c>
      <c r="N40" s="14">
        <v>1</v>
      </c>
      <c r="O40" s="14">
        <v>2</v>
      </c>
      <c r="P40" s="14">
        <v>1</v>
      </c>
      <c r="Q40" s="14">
        <v>2</v>
      </c>
      <c r="R40" s="14">
        <v>1</v>
      </c>
      <c r="S40" s="14">
        <v>2</v>
      </c>
      <c r="T40" s="14">
        <v>1</v>
      </c>
      <c r="U40" s="522">
        <v>2</v>
      </c>
      <c r="V40" s="18">
        <f>SUM(E40:U40)</f>
        <v>26</v>
      </c>
      <c r="W40" s="18"/>
      <c r="X40" s="18"/>
      <c r="Y40" s="14">
        <v>2</v>
      </c>
      <c r="Z40" s="14">
        <v>2</v>
      </c>
      <c r="AA40" s="14">
        <v>2</v>
      </c>
      <c r="AB40" s="14">
        <v>2</v>
      </c>
      <c r="AC40" s="14">
        <v>2</v>
      </c>
      <c r="AD40" s="14">
        <v>2</v>
      </c>
      <c r="AE40" s="14">
        <v>2</v>
      </c>
      <c r="AF40" s="14">
        <v>2</v>
      </c>
      <c r="AG40" s="14">
        <v>2</v>
      </c>
      <c r="AH40" s="15">
        <v>2</v>
      </c>
      <c r="AI40" s="15">
        <v>2</v>
      </c>
      <c r="AJ40" s="15">
        <v>2</v>
      </c>
      <c r="AK40" s="15">
        <v>2</v>
      </c>
      <c r="AL40" s="14">
        <v>2</v>
      </c>
      <c r="AM40" s="15">
        <v>2</v>
      </c>
      <c r="AN40" s="15">
        <v>2</v>
      </c>
      <c r="AO40" s="15">
        <v>2</v>
      </c>
      <c r="AP40" s="15">
        <v>2</v>
      </c>
      <c r="AQ40" s="15">
        <v>2</v>
      </c>
      <c r="AR40" s="15">
        <v>2</v>
      </c>
      <c r="AS40" s="15" t="s">
        <v>188</v>
      </c>
      <c r="AT40" s="15"/>
      <c r="AU40" s="521"/>
      <c r="AV40" s="16"/>
      <c r="AW40" s="17">
        <f>SUM(Y40:AT40)</f>
        <v>40</v>
      </c>
      <c r="AX40" s="17"/>
      <c r="AY40" s="17"/>
      <c r="AZ40" s="17"/>
      <c r="BA40" s="17"/>
      <c r="BB40" s="17"/>
      <c r="BC40" s="17"/>
      <c r="BD40" s="17"/>
      <c r="BE40" s="520"/>
      <c r="BF40" s="519">
        <f>SUM(E40:T40,Y40:AU40)</f>
        <v>64</v>
      </c>
      <c r="BG40" s="518"/>
    </row>
    <row r="41" spans="1:59" ht="13.5" thickBot="1">
      <c r="A41" s="496"/>
      <c r="B41" s="517"/>
      <c r="C41" s="413"/>
      <c r="D41" s="32" t="s">
        <v>8</v>
      </c>
      <c r="E41" s="516">
        <v>1</v>
      </c>
      <c r="F41" s="516"/>
      <c r="G41" s="516">
        <v>1</v>
      </c>
      <c r="H41" s="516">
        <v>1</v>
      </c>
      <c r="I41" s="516">
        <v>1</v>
      </c>
      <c r="J41" s="516">
        <v>1</v>
      </c>
      <c r="K41" s="516">
        <v>1</v>
      </c>
      <c r="L41" s="516">
        <v>1</v>
      </c>
      <c r="M41" s="516">
        <v>1</v>
      </c>
      <c r="N41" s="516">
        <v>1</v>
      </c>
      <c r="O41" s="516">
        <v>1</v>
      </c>
      <c r="P41" s="516"/>
      <c r="Q41" s="516">
        <v>1</v>
      </c>
      <c r="R41" s="516">
        <v>1</v>
      </c>
      <c r="S41" s="516">
        <v>1</v>
      </c>
      <c r="T41" s="516"/>
      <c r="U41" s="515">
        <v>1</v>
      </c>
      <c r="V41" s="514">
        <f>SUM(E41:U41)</f>
        <v>14</v>
      </c>
      <c r="W41" s="9"/>
      <c r="X41" s="9"/>
      <c r="Y41" s="513">
        <v>1</v>
      </c>
      <c r="Z41" s="513">
        <v>1</v>
      </c>
      <c r="AA41" s="513">
        <v>1</v>
      </c>
      <c r="AB41" s="513">
        <v>1</v>
      </c>
      <c r="AC41" s="513">
        <v>1</v>
      </c>
      <c r="AD41" s="513">
        <v>1</v>
      </c>
      <c r="AE41" s="513">
        <v>1</v>
      </c>
      <c r="AF41" s="513">
        <v>1</v>
      </c>
      <c r="AG41" s="513">
        <v>1</v>
      </c>
      <c r="AH41" s="513">
        <v>1</v>
      </c>
      <c r="AI41" s="513">
        <v>1</v>
      </c>
      <c r="AJ41" s="513">
        <v>1</v>
      </c>
      <c r="AK41" s="513">
        <v>1</v>
      </c>
      <c r="AL41" s="513">
        <v>1</v>
      </c>
      <c r="AM41" s="513">
        <v>1</v>
      </c>
      <c r="AN41" s="513">
        <v>1</v>
      </c>
      <c r="AO41" s="513">
        <v>1</v>
      </c>
      <c r="AP41" s="513">
        <v>1</v>
      </c>
      <c r="AQ41" s="513">
        <v>1</v>
      </c>
      <c r="AR41" s="513">
        <v>1</v>
      </c>
      <c r="AS41" s="513"/>
      <c r="AT41" s="513"/>
      <c r="AU41" s="512"/>
      <c r="AV41" s="89"/>
      <c r="AW41" s="94">
        <f>SUM(Y41:AT41)</f>
        <v>20</v>
      </c>
      <c r="AX41" s="24"/>
      <c r="AY41" s="24"/>
      <c r="AZ41" s="24"/>
      <c r="BA41" s="24"/>
      <c r="BB41" s="24"/>
      <c r="BC41" s="24"/>
      <c r="BD41" s="24"/>
      <c r="BE41" s="511"/>
      <c r="BF41" s="510"/>
      <c r="BG41" s="509">
        <f>SUM(E41:T41,Y41:AU41)</f>
        <v>33</v>
      </c>
    </row>
    <row r="42" spans="1:59" ht="12.75">
      <c r="A42" s="496"/>
      <c r="B42" s="336" t="s">
        <v>187</v>
      </c>
      <c r="C42" s="314" t="s">
        <v>186</v>
      </c>
      <c r="D42" s="14" t="s">
        <v>7</v>
      </c>
      <c r="E42" s="508">
        <v>1</v>
      </c>
      <c r="F42" s="508">
        <v>2</v>
      </c>
      <c r="G42" s="508">
        <v>1</v>
      </c>
      <c r="H42" s="508">
        <v>2</v>
      </c>
      <c r="I42" s="508">
        <v>1</v>
      </c>
      <c r="J42" s="508">
        <v>2</v>
      </c>
      <c r="K42" s="508">
        <v>1</v>
      </c>
      <c r="L42" s="508">
        <v>2</v>
      </c>
      <c r="M42" s="508">
        <v>1</v>
      </c>
      <c r="N42" s="508">
        <v>2</v>
      </c>
      <c r="O42" s="508">
        <v>1</v>
      </c>
      <c r="P42" s="508">
        <v>2</v>
      </c>
      <c r="Q42" s="508">
        <v>1</v>
      </c>
      <c r="R42" s="508">
        <v>2</v>
      </c>
      <c r="S42" s="508">
        <v>1</v>
      </c>
      <c r="T42" s="508">
        <v>2</v>
      </c>
      <c r="U42" s="507">
        <v>2</v>
      </c>
      <c r="V42" s="503">
        <f>SUM(E42:U42)</f>
        <v>26</v>
      </c>
      <c r="W42" s="8"/>
      <c r="X42" s="8"/>
      <c r="Y42" s="506">
        <v>2</v>
      </c>
      <c r="Z42" s="506">
        <v>2</v>
      </c>
      <c r="AA42" s="506">
        <v>2</v>
      </c>
      <c r="AB42" s="506">
        <v>2</v>
      </c>
      <c r="AC42" s="506">
        <v>2</v>
      </c>
      <c r="AD42" s="506">
        <v>2</v>
      </c>
      <c r="AE42" s="506">
        <v>2</v>
      </c>
      <c r="AF42" s="506">
        <v>2</v>
      </c>
      <c r="AG42" s="506">
        <v>2</v>
      </c>
      <c r="AH42" s="506">
        <v>2</v>
      </c>
      <c r="AI42" s="506">
        <v>3</v>
      </c>
      <c r="AJ42" s="506">
        <v>2</v>
      </c>
      <c r="AK42" s="506">
        <v>4</v>
      </c>
      <c r="AL42" s="506">
        <v>3</v>
      </c>
      <c r="AM42" s="506">
        <v>3</v>
      </c>
      <c r="AN42" s="506">
        <v>2</v>
      </c>
      <c r="AO42" s="506">
        <v>4</v>
      </c>
      <c r="AP42" s="506">
        <v>3</v>
      </c>
      <c r="AQ42" s="506">
        <v>3</v>
      </c>
      <c r="AR42" s="506">
        <v>2</v>
      </c>
      <c r="AS42" s="506">
        <v>4</v>
      </c>
      <c r="AT42" s="506"/>
      <c r="AU42" s="501"/>
      <c r="AV42" s="92"/>
      <c r="AW42" s="95">
        <f>SUM(Y42:AT42)</f>
        <v>53</v>
      </c>
      <c r="AX42" s="119"/>
      <c r="AY42" s="119"/>
      <c r="AZ42" s="119"/>
      <c r="BA42" s="119"/>
      <c r="BB42" s="119"/>
      <c r="BC42" s="119"/>
      <c r="BD42" s="119"/>
      <c r="BE42" s="489"/>
      <c r="BF42" s="488"/>
      <c r="BG42" s="487"/>
    </row>
    <row r="43" spans="1:59" ht="13.5" thickBot="1">
      <c r="A43" s="496"/>
      <c r="B43" s="337"/>
      <c r="C43" s="314"/>
      <c r="D43" s="32" t="s">
        <v>8</v>
      </c>
      <c r="E43" s="505"/>
      <c r="F43" s="505">
        <v>1</v>
      </c>
      <c r="G43" s="505">
        <v>1</v>
      </c>
      <c r="H43" s="505">
        <v>1</v>
      </c>
      <c r="I43" s="505"/>
      <c r="J43" s="505"/>
      <c r="K43" s="505">
        <v>1</v>
      </c>
      <c r="L43" s="505">
        <v>1</v>
      </c>
      <c r="M43" s="505">
        <v>1</v>
      </c>
      <c r="N43" s="505">
        <v>1</v>
      </c>
      <c r="O43" s="505">
        <v>1</v>
      </c>
      <c r="P43" s="505">
        <v>1</v>
      </c>
      <c r="Q43" s="505">
        <v>1</v>
      </c>
      <c r="R43" s="505">
        <v>1</v>
      </c>
      <c r="S43" s="505"/>
      <c r="T43" s="505">
        <v>1</v>
      </c>
      <c r="U43" s="504">
        <v>1</v>
      </c>
      <c r="V43" s="503">
        <f>SUM(E43:U43)</f>
        <v>13</v>
      </c>
      <c r="W43" s="8"/>
      <c r="X43" s="8"/>
      <c r="Y43" s="502">
        <v>1</v>
      </c>
      <c r="Z43" s="502">
        <v>1</v>
      </c>
      <c r="AA43" s="502">
        <v>1</v>
      </c>
      <c r="AB43" s="502">
        <v>2</v>
      </c>
      <c r="AC43" s="502">
        <v>1</v>
      </c>
      <c r="AD43" s="502">
        <v>2</v>
      </c>
      <c r="AE43" s="502"/>
      <c r="AF43" s="502">
        <v>2</v>
      </c>
      <c r="AG43" s="502">
        <v>1</v>
      </c>
      <c r="AH43" s="502">
        <v>2</v>
      </c>
      <c r="AI43" s="502">
        <v>2</v>
      </c>
      <c r="AJ43" s="502">
        <v>1</v>
      </c>
      <c r="AK43" s="502">
        <v>2</v>
      </c>
      <c r="AL43" s="502">
        <v>2</v>
      </c>
      <c r="AM43" s="502">
        <v>1</v>
      </c>
      <c r="AN43" s="502">
        <v>1</v>
      </c>
      <c r="AO43" s="502">
        <v>1</v>
      </c>
      <c r="AP43" s="502">
        <v>1</v>
      </c>
      <c r="AQ43" s="502">
        <v>2</v>
      </c>
      <c r="AR43" s="502">
        <v>1</v>
      </c>
      <c r="AS43" s="502">
        <v>2</v>
      </c>
      <c r="AT43" s="502"/>
      <c r="AU43" s="501"/>
      <c r="AV43" s="92"/>
      <c r="AW43" s="95">
        <f>SUM(Y43:AT43)</f>
        <v>29</v>
      </c>
      <c r="AX43" s="119"/>
      <c r="AY43" s="119"/>
      <c r="AZ43" s="119"/>
      <c r="BA43" s="119"/>
      <c r="BB43" s="119"/>
      <c r="BC43" s="119"/>
      <c r="BD43" s="119"/>
      <c r="BE43" s="489"/>
      <c r="BF43" s="488"/>
      <c r="BG43" s="487"/>
    </row>
    <row r="44" spans="1:59" ht="12.75">
      <c r="A44" s="496"/>
      <c r="B44" s="495" t="s">
        <v>185</v>
      </c>
      <c r="C44" s="500" t="s">
        <v>184</v>
      </c>
      <c r="D44" s="14" t="s">
        <v>7</v>
      </c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8"/>
      <c r="V44" s="492">
        <f>SUM(E44:U44)</f>
        <v>0</v>
      </c>
      <c r="W44" s="8"/>
      <c r="X44" s="8"/>
      <c r="Y44" s="497">
        <v>4</v>
      </c>
      <c r="Z44" s="497">
        <v>3</v>
      </c>
      <c r="AA44" s="497">
        <v>4</v>
      </c>
      <c r="AB44" s="497">
        <v>3</v>
      </c>
      <c r="AC44" s="497">
        <v>4</v>
      </c>
      <c r="AD44" s="497">
        <v>3</v>
      </c>
      <c r="AE44" s="497">
        <v>4</v>
      </c>
      <c r="AF44" s="497">
        <v>3</v>
      </c>
      <c r="AG44" s="497">
        <v>3</v>
      </c>
      <c r="AH44" s="497">
        <v>2</v>
      </c>
      <c r="AI44" s="497">
        <v>3</v>
      </c>
      <c r="AJ44" s="497">
        <v>3</v>
      </c>
      <c r="AK44" s="497">
        <v>3</v>
      </c>
      <c r="AL44" s="497">
        <v>3</v>
      </c>
      <c r="AM44" s="497">
        <v>3</v>
      </c>
      <c r="AN44" s="497">
        <v>4</v>
      </c>
      <c r="AO44" s="497">
        <v>3</v>
      </c>
      <c r="AP44" s="497">
        <v>3</v>
      </c>
      <c r="AQ44" s="497">
        <v>3</v>
      </c>
      <c r="AR44" s="497">
        <v>3</v>
      </c>
      <c r="AS44" s="497">
        <v>3</v>
      </c>
      <c r="AT44" s="497">
        <v>3</v>
      </c>
      <c r="AU44" s="490"/>
      <c r="AV44" s="90"/>
      <c r="AW44" s="10">
        <f>SUM(Y44:AT44)</f>
        <v>70</v>
      </c>
      <c r="AX44" s="119"/>
      <c r="AY44" s="119"/>
      <c r="AZ44" s="119"/>
      <c r="BA44" s="119"/>
      <c r="BB44" s="119"/>
      <c r="BC44" s="119"/>
      <c r="BD44" s="119"/>
      <c r="BE44" s="489"/>
      <c r="BF44" s="488"/>
      <c r="BG44" s="487"/>
    </row>
    <row r="45" spans="1:59" ht="13.5" thickBot="1">
      <c r="A45" s="496"/>
      <c r="B45" s="495"/>
      <c r="C45" s="236"/>
      <c r="D45" s="32" t="s">
        <v>8</v>
      </c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494"/>
      <c r="R45" s="494"/>
      <c r="S45" s="494"/>
      <c r="T45" s="494"/>
      <c r="U45" s="493"/>
      <c r="V45" s="492">
        <f>SUM(E45:U45)</f>
        <v>0</v>
      </c>
      <c r="W45" s="8"/>
      <c r="X45" s="8"/>
      <c r="Y45" s="491">
        <v>1</v>
      </c>
      <c r="Z45" s="491">
        <v>1</v>
      </c>
      <c r="AA45" s="491">
        <v>2</v>
      </c>
      <c r="AB45" s="491">
        <v>1</v>
      </c>
      <c r="AC45" s="491">
        <v>2</v>
      </c>
      <c r="AD45" s="491">
        <v>2</v>
      </c>
      <c r="AE45" s="491">
        <v>2</v>
      </c>
      <c r="AF45" s="491">
        <v>2</v>
      </c>
      <c r="AG45" s="491">
        <v>2</v>
      </c>
      <c r="AH45" s="491">
        <v>1</v>
      </c>
      <c r="AI45" s="491">
        <v>2</v>
      </c>
      <c r="AJ45" s="491">
        <v>2</v>
      </c>
      <c r="AK45" s="491">
        <v>2</v>
      </c>
      <c r="AL45" s="491">
        <v>2</v>
      </c>
      <c r="AM45" s="491">
        <v>2</v>
      </c>
      <c r="AN45" s="491">
        <v>2</v>
      </c>
      <c r="AO45" s="491">
        <v>2</v>
      </c>
      <c r="AP45" s="491">
        <v>2</v>
      </c>
      <c r="AQ45" s="491">
        <v>1</v>
      </c>
      <c r="AR45" s="491">
        <v>2</v>
      </c>
      <c r="AS45" s="491">
        <v>1</v>
      </c>
      <c r="AT45" s="491"/>
      <c r="AU45" s="490"/>
      <c r="AV45" s="90"/>
      <c r="AW45" s="10">
        <f>SUM(Y45:AT45)</f>
        <v>36</v>
      </c>
      <c r="AX45" s="119"/>
      <c r="AY45" s="119"/>
      <c r="AZ45" s="119"/>
      <c r="BA45" s="119"/>
      <c r="BB45" s="119"/>
      <c r="BC45" s="119"/>
      <c r="BD45" s="119"/>
      <c r="BE45" s="489"/>
      <c r="BF45" s="488"/>
      <c r="BG45" s="487"/>
    </row>
    <row r="46" spans="1:59" ht="14.25" thickBot="1" thickTop="1">
      <c r="A46" s="479"/>
      <c r="B46" s="486" t="s">
        <v>13</v>
      </c>
      <c r="C46" s="485"/>
      <c r="D46" s="485"/>
      <c r="E46" s="63">
        <f>SUM(E10,E34)</f>
        <v>36</v>
      </c>
      <c r="F46" s="63">
        <f>SUM(F10,F34)</f>
        <v>36</v>
      </c>
      <c r="G46" s="63">
        <f>SUM(G10,G34)</f>
        <v>36</v>
      </c>
      <c r="H46" s="63">
        <f>SUM(H10,H34)</f>
        <v>36</v>
      </c>
      <c r="I46" s="63">
        <f>SUM(I10,I34)</f>
        <v>36</v>
      </c>
      <c r="J46" s="63">
        <f>SUM(J10,J34)</f>
        <v>36</v>
      </c>
      <c r="K46" s="63">
        <f>SUM(K10,K34)</f>
        <v>36</v>
      </c>
      <c r="L46" s="63">
        <f>SUM(L10,L34)</f>
        <v>36</v>
      </c>
      <c r="M46" s="63">
        <f>SUM(M10,M34)</f>
        <v>36</v>
      </c>
      <c r="N46" s="63">
        <f>SUM(N10,N34)</f>
        <v>36</v>
      </c>
      <c r="O46" s="63">
        <f>SUM(O10,O34)</f>
        <v>36</v>
      </c>
      <c r="P46" s="63">
        <f>SUM(P10,P34)</f>
        <v>36</v>
      </c>
      <c r="Q46" s="63">
        <f>SUM(Q10,Q34)</f>
        <v>36</v>
      </c>
      <c r="R46" s="63">
        <f>SUM(R10,R34)</f>
        <v>36</v>
      </c>
      <c r="S46" s="63">
        <f>SUM(S10,S34)</f>
        <v>36</v>
      </c>
      <c r="T46" s="63">
        <f>SUM(T10,T34)</f>
        <v>36</v>
      </c>
      <c r="U46" s="484">
        <f>SUM(U10,U34)</f>
        <v>36</v>
      </c>
      <c r="V46" s="62"/>
      <c r="W46" s="62"/>
      <c r="X46" s="62"/>
      <c r="Y46" s="63">
        <f>SUM(Y10,Y34)</f>
        <v>36</v>
      </c>
      <c r="Z46" s="63">
        <f>SUM(Z10,Z34)</f>
        <v>36</v>
      </c>
      <c r="AA46" s="63">
        <f>SUM(AA10,AA34)</f>
        <v>36</v>
      </c>
      <c r="AB46" s="63">
        <f>SUM(AB10,AB34)</f>
        <v>36</v>
      </c>
      <c r="AC46" s="63">
        <f>SUM(AC10,AC34)</f>
        <v>36</v>
      </c>
      <c r="AD46" s="63">
        <f>SUM(AD10,AD34)</f>
        <v>36</v>
      </c>
      <c r="AE46" s="63">
        <f>SUM(AE10,AE34)</f>
        <v>36</v>
      </c>
      <c r="AF46" s="63">
        <f>SUM(AF10,AF34)</f>
        <v>36</v>
      </c>
      <c r="AG46" s="63">
        <f>SUM(AG10,AG34)</f>
        <v>36</v>
      </c>
      <c r="AH46" s="63">
        <f>SUM(AH10,AH34)</f>
        <v>36</v>
      </c>
      <c r="AI46" s="63">
        <f>SUM(AI10,AI34)</f>
        <v>36</v>
      </c>
      <c r="AJ46" s="63">
        <f>SUM(AJ10,AJ34)</f>
        <v>36</v>
      </c>
      <c r="AK46" s="63">
        <f>SUM(AK10,AK34)</f>
        <v>36</v>
      </c>
      <c r="AL46" s="63">
        <f>SUM(AL10,AL34)</f>
        <v>36</v>
      </c>
      <c r="AM46" s="63">
        <f>SUM(AM10,AM34)</f>
        <v>36</v>
      </c>
      <c r="AN46" s="63">
        <f>SUM(AN10,AN34)</f>
        <v>36</v>
      </c>
      <c r="AO46" s="63">
        <f>SUM(AO10,AO34)</f>
        <v>36</v>
      </c>
      <c r="AP46" s="63">
        <f>SUM(AP10,AP34)</f>
        <v>36</v>
      </c>
      <c r="AQ46" s="63">
        <f>SUM(AQ10,AQ34)</f>
        <v>36</v>
      </c>
      <c r="AR46" s="63">
        <f>SUM(AR10,AR34)</f>
        <v>36</v>
      </c>
      <c r="AS46" s="63">
        <f>SUM(AS10,AS34)</f>
        <v>36</v>
      </c>
      <c r="AT46" s="63">
        <f>SUM(AT10,AT34)</f>
        <v>36</v>
      </c>
      <c r="AU46" s="63">
        <f>SUM(AU10,AU34)</f>
        <v>0</v>
      </c>
      <c r="AV46" s="12"/>
      <c r="AW46" s="12"/>
      <c r="AX46" s="483"/>
      <c r="AY46" s="483"/>
      <c r="AZ46" s="483"/>
      <c r="BA46" s="483"/>
      <c r="BB46" s="483"/>
      <c r="BC46" s="483"/>
      <c r="BD46" s="483"/>
      <c r="BE46" s="482"/>
      <c r="BF46" s="481">
        <f>SUM(E46:BE46)</f>
        <v>1404</v>
      </c>
      <c r="BG46" s="480"/>
    </row>
    <row r="47" spans="1:59" ht="14.25" thickTop="1">
      <c r="A47" s="479"/>
      <c r="B47" s="391" t="s">
        <v>14</v>
      </c>
      <c r="C47" s="478"/>
      <c r="D47" s="478"/>
      <c r="E47" s="476">
        <f>SUM(E11,E35)</f>
        <v>18</v>
      </c>
      <c r="F47" s="476">
        <f>SUM(F11,F35)</f>
        <v>18</v>
      </c>
      <c r="G47" s="476">
        <f>SUM(G11,G35)</f>
        <v>18</v>
      </c>
      <c r="H47" s="476">
        <f>SUM(H11,H35)</f>
        <v>18</v>
      </c>
      <c r="I47" s="476">
        <f>SUM(I11,I35)</f>
        <v>18</v>
      </c>
      <c r="J47" s="476">
        <f>SUM(J11,J35)</f>
        <v>18</v>
      </c>
      <c r="K47" s="476">
        <f>SUM(K11,K35)</f>
        <v>18</v>
      </c>
      <c r="L47" s="476">
        <f>SUM(L11,L35)</f>
        <v>18</v>
      </c>
      <c r="M47" s="476">
        <f>SUM(M11,M35)</f>
        <v>18</v>
      </c>
      <c r="N47" s="476">
        <f>SUM(N11,N35)</f>
        <v>18</v>
      </c>
      <c r="O47" s="476">
        <f>SUM(O11,O35)</f>
        <v>18</v>
      </c>
      <c r="P47" s="476">
        <f>SUM(P11,P35)</f>
        <v>18</v>
      </c>
      <c r="Q47" s="476">
        <f>SUM(Q11,Q35)</f>
        <v>18</v>
      </c>
      <c r="R47" s="476">
        <f>SUM(R11,R35)</f>
        <v>18</v>
      </c>
      <c r="S47" s="476">
        <f>SUM(S11,S35)</f>
        <v>18</v>
      </c>
      <c r="T47" s="476">
        <f>SUM(T11,T35)</f>
        <v>18</v>
      </c>
      <c r="U47" s="477">
        <f>SUM(U11,U35)</f>
        <v>18</v>
      </c>
      <c r="V47" s="6"/>
      <c r="W47" s="6"/>
      <c r="X47" s="6"/>
      <c r="Y47" s="476">
        <f>SUM(Y11,Y35)</f>
        <v>18</v>
      </c>
      <c r="Z47" s="476">
        <f>SUM(Z11,Z35)</f>
        <v>18</v>
      </c>
      <c r="AA47" s="476">
        <f>SUM(AA11,AA35)</f>
        <v>18</v>
      </c>
      <c r="AB47" s="476">
        <f>SUM(AB11,AB35)</f>
        <v>18</v>
      </c>
      <c r="AC47" s="476">
        <f>SUM(AC11,AC35)</f>
        <v>18</v>
      </c>
      <c r="AD47" s="476">
        <f>SUM(AD11,AD35)</f>
        <v>18</v>
      </c>
      <c r="AE47" s="476">
        <f>SUM(AE11,AE35)</f>
        <v>18</v>
      </c>
      <c r="AF47" s="476">
        <f>SUM(AF11,AF35)</f>
        <v>18</v>
      </c>
      <c r="AG47" s="476">
        <f>SUM(AG11,AG35)</f>
        <v>18</v>
      </c>
      <c r="AH47" s="476">
        <f>SUM(AH11,AH35)</f>
        <v>18</v>
      </c>
      <c r="AI47" s="476">
        <f>SUM(AI11,AI35)</f>
        <v>18</v>
      </c>
      <c r="AJ47" s="476">
        <f>SUM(AJ11,AJ35)</f>
        <v>18</v>
      </c>
      <c r="AK47" s="476">
        <f>SUM(AK11,AK35)</f>
        <v>18</v>
      </c>
      <c r="AL47" s="476">
        <f>SUM(AL11,AL35)</f>
        <v>18</v>
      </c>
      <c r="AM47" s="476">
        <f>SUM(AM11,AM35)</f>
        <v>18</v>
      </c>
      <c r="AN47" s="476">
        <f>SUM(AN11,AN35)</f>
        <v>18</v>
      </c>
      <c r="AO47" s="476">
        <f>SUM(AO11,AO35)</f>
        <v>18</v>
      </c>
      <c r="AP47" s="476">
        <f>SUM(AP11,AP35)</f>
        <v>18</v>
      </c>
      <c r="AQ47" s="476">
        <f>SUM(AQ11,AQ35)</f>
        <v>18</v>
      </c>
      <c r="AR47" s="476">
        <f>SUM(AR11,AR35)</f>
        <v>18</v>
      </c>
      <c r="AS47" s="476">
        <f>SUM(AS11,AS35)</f>
        <v>18</v>
      </c>
      <c r="AT47" s="476">
        <f>SUM(AT11,AT35)</f>
        <v>18</v>
      </c>
      <c r="AU47" s="476">
        <f>SUM(AU11,AU35)</f>
        <v>0</v>
      </c>
      <c r="AV47" s="7"/>
      <c r="AW47" s="7"/>
      <c r="AX47" s="7"/>
      <c r="AY47" s="7"/>
      <c r="AZ47" s="7"/>
      <c r="BA47" s="7"/>
      <c r="BB47" s="7"/>
      <c r="BC47" s="7"/>
      <c r="BD47" s="7"/>
      <c r="BE47" s="475"/>
      <c r="BF47" s="474"/>
      <c r="BG47" s="473">
        <f>SUM(BG11,BG35)</f>
        <v>585</v>
      </c>
    </row>
    <row r="48" spans="1:59" ht="13.5" thickBot="1">
      <c r="A48" s="472"/>
      <c r="B48" s="373" t="s">
        <v>10</v>
      </c>
      <c r="C48" s="471"/>
      <c r="D48" s="471"/>
      <c r="E48" s="48">
        <f>SUM(E46:E47)</f>
        <v>54</v>
      </c>
      <c r="F48" s="48">
        <f>SUM(F46:F47)</f>
        <v>54</v>
      </c>
      <c r="G48" s="48">
        <f>SUM(G46:G47)</f>
        <v>54</v>
      </c>
      <c r="H48" s="48">
        <f>SUM(H46:H47)</f>
        <v>54</v>
      </c>
      <c r="I48" s="48">
        <f>SUM(I46:I47)</f>
        <v>54</v>
      </c>
      <c r="J48" s="48">
        <f>SUM(J46:J47)</f>
        <v>54</v>
      </c>
      <c r="K48" s="48">
        <f>SUM(K46:K47)</f>
        <v>54</v>
      </c>
      <c r="L48" s="48">
        <f>SUM(L46:L47)</f>
        <v>54</v>
      </c>
      <c r="M48" s="48">
        <f>SUM(M46:M47)</f>
        <v>54</v>
      </c>
      <c r="N48" s="48">
        <f>SUM(N46:N47)</f>
        <v>54</v>
      </c>
      <c r="O48" s="48">
        <f>SUM(O46:O47)</f>
        <v>54</v>
      </c>
      <c r="P48" s="48">
        <f>SUM(P46:P47)</f>
        <v>54</v>
      </c>
      <c r="Q48" s="48">
        <f>SUM(Q46:Q47)</f>
        <v>54</v>
      </c>
      <c r="R48" s="48">
        <f>SUM(R46:R47)</f>
        <v>54</v>
      </c>
      <c r="S48" s="48">
        <f>SUM(S46:S47)</f>
        <v>54</v>
      </c>
      <c r="T48" s="48">
        <f>SUM(T46:T47)</f>
        <v>54</v>
      </c>
      <c r="U48" s="48">
        <f>SUM(U46:U47)</f>
        <v>54</v>
      </c>
      <c r="V48" s="56"/>
      <c r="W48" s="73"/>
      <c r="X48" s="73"/>
      <c r="Y48" s="48">
        <f>SUM(Y46:Y47)</f>
        <v>54</v>
      </c>
      <c r="Z48" s="48">
        <f>SUM(Z46:Z47)</f>
        <v>54</v>
      </c>
      <c r="AA48" s="48">
        <f>SUM(AA46:AA47)</f>
        <v>54</v>
      </c>
      <c r="AB48" s="48">
        <f>SUM(AB46:AB47)</f>
        <v>54</v>
      </c>
      <c r="AC48" s="48">
        <f>SUM(AC46:AC47)</f>
        <v>54</v>
      </c>
      <c r="AD48" s="48">
        <f>SUM(AD46:AD47)</f>
        <v>54</v>
      </c>
      <c r="AE48" s="48">
        <f>SUM(AE46:AE47)</f>
        <v>54</v>
      </c>
      <c r="AF48" s="48">
        <f>SUM(AF46:AF47)</f>
        <v>54</v>
      </c>
      <c r="AG48" s="48">
        <f>SUM(AG46:AG47)</f>
        <v>54</v>
      </c>
      <c r="AH48" s="48">
        <f>SUM(AH46:AH47)</f>
        <v>54</v>
      </c>
      <c r="AI48" s="48">
        <f>SUM(AI46:AI47)</f>
        <v>54</v>
      </c>
      <c r="AJ48" s="48">
        <f>SUM(AJ46:AJ47)</f>
        <v>54</v>
      </c>
      <c r="AK48" s="48">
        <f>SUM(AK46:AK47)</f>
        <v>54</v>
      </c>
      <c r="AL48" s="48">
        <f>SUM(AL46:AL47)</f>
        <v>54</v>
      </c>
      <c r="AM48" s="48">
        <f>SUM(AM46:AM47)</f>
        <v>54</v>
      </c>
      <c r="AN48" s="48">
        <f>SUM(AN46:AN47)</f>
        <v>54</v>
      </c>
      <c r="AO48" s="48">
        <f>SUM(AO46:AO47)</f>
        <v>54</v>
      </c>
      <c r="AP48" s="48">
        <f>SUM(AP46:AP47)</f>
        <v>54</v>
      </c>
      <c r="AQ48" s="48">
        <f>SUM(AQ46:AQ47)</f>
        <v>54</v>
      </c>
      <c r="AR48" s="48">
        <f>SUM(AR46:AR47)</f>
        <v>54</v>
      </c>
      <c r="AS48" s="48">
        <f>SUM(AS46:AS47)</f>
        <v>54</v>
      </c>
      <c r="AT48" s="48">
        <f>SUM(AT46:AT47)</f>
        <v>54</v>
      </c>
      <c r="AU48" s="48">
        <f>SUM(AU46:AU47)</f>
        <v>0</v>
      </c>
      <c r="AV48" s="56"/>
      <c r="AW48" s="56"/>
      <c r="AX48" s="56"/>
      <c r="AY48" s="56"/>
      <c r="AZ48" s="56"/>
      <c r="BA48" s="56"/>
      <c r="BB48" s="56"/>
      <c r="BC48" s="56"/>
      <c r="BD48" s="56"/>
      <c r="BE48" s="470"/>
      <c r="BF48" s="469">
        <f>SUM(BF46,BG47)</f>
        <v>1989</v>
      </c>
      <c r="BG48" s="468"/>
    </row>
    <row r="49" spans="1:59" ht="13.5" thickTop="1">
      <c r="A49" s="467"/>
      <c r="B49" s="81"/>
      <c r="C49" s="8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ht="12.75" customHeight="1">
      <c r="A50" s="467"/>
      <c r="B50" s="81"/>
      <c r="C50" s="8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81"/>
      <c r="U50" s="81"/>
      <c r="V50" s="81"/>
      <c r="W50" s="81"/>
      <c r="X50" s="81"/>
      <c r="Y50"/>
      <c r="Z50"/>
      <c r="AA50"/>
      <c r="AB50"/>
      <c r="AC50"/>
      <c r="AD50"/>
      <c r="AE50"/>
      <c r="AF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 ht="12.75">
      <c r="A51" s="467"/>
      <c r="B51" s="81"/>
      <c r="C51" s="8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81"/>
      <c r="U51" s="81"/>
      <c r="V51" s="81"/>
      <c r="W51" s="82"/>
      <c r="X51" s="80"/>
      <c r="Y51" t="s">
        <v>183</v>
      </c>
      <c r="Z51"/>
      <c r="AA51"/>
      <c r="AB51"/>
      <c r="AC51"/>
      <c r="AD51"/>
      <c r="AE51"/>
      <c r="AF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24" ht="12.75">
      <c r="A52" s="467"/>
      <c r="B52" s="83"/>
      <c r="C52" s="83"/>
      <c r="T52" s="83"/>
      <c r="U52" s="84"/>
      <c r="V52" s="84"/>
      <c r="W52" s="84"/>
      <c r="X52" s="83"/>
    </row>
    <row r="53" spans="1:25" ht="12.75">
      <c r="A53" s="467"/>
      <c r="B53" s="83"/>
      <c r="C53" s="83"/>
      <c r="T53" s="83"/>
      <c r="U53" s="84"/>
      <c r="V53" s="84"/>
      <c r="W53" s="84"/>
      <c r="X53" s="70"/>
      <c r="Y53" s="2" t="s">
        <v>182</v>
      </c>
    </row>
    <row r="54" spans="1:24" ht="12.75" customHeight="1">
      <c r="A54" s="467"/>
      <c r="B54" s="83"/>
      <c r="C54" s="83"/>
      <c r="T54" s="83"/>
      <c r="U54" s="84"/>
      <c r="V54" s="84"/>
      <c r="W54" s="84"/>
      <c r="X54" s="83"/>
    </row>
    <row r="55" spans="1:22" ht="12.75">
      <c r="A55" s="467"/>
      <c r="B55" s="83"/>
      <c r="C55" s="83"/>
      <c r="T55" s="83"/>
      <c r="U55" s="84"/>
      <c r="V55" s="84"/>
    </row>
    <row r="56" spans="1:22" ht="18.75" customHeight="1">
      <c r="A56" s="467"/>
      <c r="B56" s="83"/>
      <c r="C56" s="83"/>
      <c r="T56" s="83"/>
      <c r="U56" s="84"/>
      <c r="V56" s="84"/>
    </row>
    <row r="57" spans="1:22" ht="18" customHeight="1">
      <c r="A57" s="467"/>
      <c r="B57" s="83"/>
      <c r="C57" s="83"/>
      <c r="T57" s="83"/>
      <c r="U57" s="84"/>
      <c r="V57" s="84"/>
    </row>
    <row r="58" spans="1:22" ht="12.75">
      <c r="A58" s="467"/>
      <c r="B58" s="83"/>
      <c r="C58" s="83"/>
      <c r="T58" s="83"/>
      <c r="U58" s="84"/>
      <c r="V58" s="84"/>
    </row>
    <row r="59" spans="1:22" ht="12.75">
      <c r="A59" s="467"/>
      <c r="B59" s="83"/>
      <c r="C59" s="83"/>
      <c r="T59" s="83"/>
      <c r="U59" s="84"/>
      <c r="V59" s="84"/>
    </row>
    <row r="60" spans="1:22" ht="12.75" customHeight="1">
      <c r="A60" s="467"/>
      <c r="B60" s="83"/>
      <c r="C60" s="83"/>
      <c r="T60" s="83"/>
      <c r="U60" s="83"/>
      <c r="V60" s="83"/>
    </row>
    <row r="61" spans="1:3" ht="12.75" customHeight="1">
      <c r="A61" s="467"/>
      <c r="B61" s="83"/>
      <c r="C61" s="83"/>
    </row>
    <row r="62" spans="1:3" ht="12.75" customHeight="1">
      <c r="A62" s="467"/>
      <c r="B62" s="83"/>
      <c r="C62" s="83"/>
    </row>
    <row r="63" ht="12.75">
      <c r="A63" s="466"/>
    </row>
    <row r="64" ht="12.75">
      <c r="A64" s="466"/>
    </row>
    <row r="65" ht="12.75">
      <c r="A65" s="466"/>
    </row>
    <row r="66" ht="12.75">
      <c r="A66" s="465"/>
    </row>
    <row r="68" ht="12.75">
      <c r="A68" s="3"/>
    </row>
  </sheetData>
  <sheetProtection/>
  <mergeCells count="46">
    <mergeCell ref="B46:D46"/>
    <mergeCell ref="B47:D47"/>
    <mergeCell ref="B48:D48"/>
    <mergeCell ref="BF48:BG48"/>
    <mergeCell ref="B38:B39"/>
    <mergeCell ref="C38:C39"/>
    <mergeCell ref="B40:B41"/>
    <mergeCell ref="C40:C41"/>
    <mergeCell ref="B42:B43"/>
    <mergeCell ref="B34:B35"/>
    <mergeCell ref="C34:C35"/>
    <mergeCell ref="B36:B37"/>
    <mergeCell ref="C36:C37"/>
    <mergeCell ref="B26:B27"/>
    <mergeCell ref="C26:C27"/>
    <mergeCell ref="B28:B29"/>
    <mergeCell ref="C28:C29"/>
    <mergeCell ref="B22:B23"/>
    <mergeCell ref="C22:C23"/>
    <mergeCell ref="B24:B25"/>
    <mergeCell ref="C24:C25"/>
    <mergeCell ref="C16:C17"/>
    <mergeCell ref="B18:B19"/>
    <mergeCell ref="C18:C19"/>
    <mergeCell ref="B20:B21"/>
    <mergeCell ref="C20:C21"/>
    <mergeCell ref="A8:A48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A2:A7"/>
    <mergeCell ref="B2:B7"/>
    <mergeCell ref="C2:C7"/>
    <mergeCell ref="D2:D7"/>
    <mergeCell ref="BF2:BF7"/>
    <mergeCell ref="BG2:BG7"/>
    <mergeCell ref="E3:BE3"/>
    <mergeCell ref="E5:BE5"/>
    <mergeCell ref="V6:W6"/>
    <mergeCell ref="V7:W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8"/>
  <sheetViews>
    <sheetView zoomScale="75" zoomScaleNormal="75" zoomScalePageLayoutView="0" workbookViewId="0" topLeftCell="A1">
      <selection activeCell="V1" sqref="V1"/>
    </sheetView>
  </sheetViews>
  <sheetFormatPr defaultColWidth="9.00390625" defaultRowHeight="12.75"/>
  <cols>
    <col min="1" max="1" width="9.125" style="2" customWidth="1"/>
    <col min="2" max="2" width="9.875" style="2" customWidth="1"/>
    <col min="3" max="3" width="27.75390625" style="2" customWidth="1"/>
    <col min="4" max="4" width="9.125" style="2" customWidth="1"/>
    <col min="5" max="20" width="4.375" style="2" customWidth="1"/>
    <col min="21" max="24" width="3.875" style="2" customWidth="1"/>
    <col min="25" max="50" width="4.375" style="2" customWidth="1"/>
    <col min="51" max="60" width="3.875" style="2" customWidth="1"/>
    <col min="61" max="61" width="8.75390625" style="2" customWidth="1"/>
    <col min="62" max="16384" width="9.125" style="2" customWidth="1"/>
  </cols>
  <sheetData>
    <row r="1" spans="13:43" s="1" customFormat="1" ht="21" thickBot="1">
      <c r="M1" s="235"/>
      <c r="V1" s="293" t="s">
        <v>167</v>
      </c>
      <c r="W1" s="293"/>
      <c r="X1" s="293"/>
      <c r="Y1" s="293"/>
      <c r="Z1" s="293"/>
      <c r="AA1" s="294"/>
      <c r="AB1" s="294"/>
      <c r="AC1" s="294"/>
      <c r="AD1" s="294"/>
      <c r="AE1" s="294"/>
      <c r="AF1" s="294"/>
      <c r="AG1" s="294"/>
      <c r="AH1" s="290"/>
      <c r="AI1" s="290"/>
      <c r="AJ1" s="290"/>
      <c r="AK1" s="290"/>
      <c r="AL1" s="290"/>
      <c r="AM1" s="290"/>
      <c r="AN1" s="290"/>
      <c r="AO1" s="290"/>
      <c r="AP1" s="290"/>
      <c r="AQ1" s="290"/>
    </row>
    <row r="2" spans="1:62" ht="58.5" customHeight="1">
      <c r="A2" s="328" t="s">
        <v>0</v>
      </c>
      <c r="B2" s="328" t="s">
        <v>1</v>
      </c>
      <c r="C2" s="331" t="s">
        <v>2</v>
      </c>
      <c r="D2" s="331" t="s">
        <v>3</v>
      </c>
      <c r="E2" s="33" t="s">
        <v>94</v>
      </c>
      <c r="F2" s="34" t="s">
        <v>95</v>
      </c>
      <c r="G2" s="34" t="s">
        <v>96</v>
      </c>
      <c r="H2" s="34" t="s">
        <v>97</v>
      </c>
      <c r="I2" s="33" t="s">
        <v>98</v>
      </c>
      <c r="J2" s="34" t="s">
        <v>99</v>
      </c>
      <c r="K2" s="34" t="s">
        <v>100</v>
      </c>
      <c r="L2" s="34" t="s">
        <v>101</v>
      </c>
      <c r="M2" s="34" t="s">
        <v>102</v>
      </c>
      <c r="N2" s="34" t="s">
        <v>103</v>
      </c>
      <c r="O2" s="34" t="s">
        <v>104</v>
      </c>
      <c r="P2" s="34" t="s">
        <v>105</v>
      </c>
      <c r="Q2" s="34" t="s">
        <v>106</v>
      </c>
      <c r="R2" s="33" t="s">
        <v>107</v>
      </c>
      <c r="S2" s="34" t="s">
        <v>108</v>
      </c>
      <c r="T2" s="34" t="s">
        <v>109</v>
      </c>
      <c r="U2" s="34" t="s">
        <v>110</v>
      </c>
      <c r="V2" s="33" t="s">
        <v>17</v>
      </c>
      <c r="W2" s="34" t="s">
        <v>111</v>
      </c>
      <c r="X2" s="34" t="s">
        <v>18</v>
      </c>
      <c r="Y2" s="34" t="s">
        <v>112</v>
      </c>
      <c r="Z2" s="34" t="s">
        <v>113</v>
      </c>
      <c r="AA2" s="33" t="s">
        <v>114</v>
      </c>
      <c r="AB2" s="34" t="s">
        <v>115</v>
      </c>
      <c r="AC2" s="34" t="s">
        <v>116</v>
      </c>
      <c r="AD2" s="34" t="s">
        <v>117</v>
      </c>
      <c r="AE2" s="33" t="s">
        <v>118</v>
      </c>
      <c r="AF2" s="34" t="s">
        <v>119</v>
      </c>
      <c r="AG2" s="34" t="s">
        <v>120</v>
      </c>
      <c r="AH2" s="34" t="s">
        <v>121</v>
      </c>
      <c r="AI2" s="33" t="s">
        <v>122</v>
      </c>
      <c r="AJ2" s="34" t="s">
        <v>123</v>
      </c>
      <c r="AK2" s="34" t="s">
        <v>124</v>
      </c>
      <c r="AL2" s="34" t="s">
        <v>125</v>
      </c>
      <c r="AM2" s="33" t="s">
        <v>126</v>
      </c>
      <c r="AN2" s="34" t="s">
        <v>127</v>
      </c>
      <c r="AO2" s="34" t="s">
        <v>128</v>
      </c>
      <c r="AP2" s="34" t="s">
        <v>129</v>
      </c>
      <c r="AQ2" s="34" t="s">
        <v>130</v>
      </c>
      <c r="AR2" s="33" t="s">
        <v>131</v>
      </c>
      <c r="AS2" s="322" t="s">
        <v>132</v>
      </c>
      <c r="AT2" s="323"/>
      <c r="AU2" s="322" t="s">
        <v>133</v>
      </c>
      <c r="AV2" s="323"/>
      <c r="AW2" s="34" t="s">
        <v>134</v>
      </c>
      <c r="AX2" s="369" t="s">
        <v>135</v>
      </c>
      <c r="AY2" s="370"/>
      <c r="AZ2" s="34" t="s">
        <v>136</v>
      </c>
      <c r="BA2" s="34" t="s">
        <v>137</v>
      </c>
      <c r="BB2" s="34" t="s">
        <v>138</v>
      </c>
      <c r="BC2" s="34" t="s">
        <v>139</v>
      </c>
      <c r="BD2" s="34" t="s">
        <v>140</v>
      </c>
      <c r="BE2" s="34" t="s">
        <v>141</v>
      </c>
      <c r="BF2" s="34" t="s">
        <v>142</v>
      </c>
      <c r="BG2" s="34" t="s">
        <v>143</v>
      </c>
      <c r="BH2" s="35" t="s">
        <v>165</v>
      </c>
      <c r="BI2" s="348" t="s">
        <v>16</v>
      </c>
      <c r="BJ2" s="358" t="s">
        <v>15</v>
      </c>
    </row>
    <row r="3" spans="1:62" ht="12.75">
      <c r="A3" s="329"/>
      <c r="B3" s="329"/>
      <c r="C3" s="332"/>
      <c r="D3" s="332"/>
      <c r="E3" s="361" t="s">
        <v>4</v>
      </c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3"/>
      <c r="BI3" s="349"/>
      <c r="BJ3" s="359"/>
    </row>
    <row r="4" spans="1:62" ht="12.75">
      <c r="A4" s="329"/>
      <c r="B4" s="329"/>
      <c r="C4" s="332"/>
      <c r="D4" s="332"/>
      <c r="E4" s="4">
        <v>35</v>
      </c>
      <c r="F4" s="4">
        <v>36</v>
      </c>
      <c r="G4" s="4">
        <v>37</v>
      </c>
      <c r="H4" s="4">
        <v>38</v>
      </c>
      <c r="I4" s="4">
        <v>39</v>
      </c>
      <c r="J4" s="4">
        <v>40</v>
      </c>
      <c r="K4" s="4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324">
        <v>23</v>
      </c>
      <c r="AT4" s="325"/>
      <c r="AU4" s="324">
        <v>24</v>
      </c>
      <c r="AV4" s="325"/>
      <c r="AW4" s="5">
        <v>25</v>
      </c>
      <c r="AX4" s="324">
        <v>26</v>
      </c>
      <c r="AY4" s="325"/>
      <c r="AZ4" s="5">
        <v>27</v>
      </c>
      <c r="BA4" s="5">
        <v>28</v>
      </c>
      <c r="BB4" s="5">
        <v>29</v>
      </c>
      <c r="BC4" s="5">
        <v>30</v>
      </c>
      <c r="BD4" s="5">
        <v>31</v>
      </c>
      <c r="BE4" s="5">
        <v>32</v>
      </c>
      <c r="BF4" s="5">
        <v>33</v>
      </c>
      <c r="BG4" s="5">
        <v>34</v>
      </c>
      <c r="BH4" s="5">
        <v>35</v>
      </c>
      <c r="BI4" s="349"/>
      <c r="BJ4" s="359"/>
    </row>
    <row r="5" spans="1:62" ht="12.75">
      <c r="A5" s="329"/>
      <c r="B5" s="329"/>
      <c r="C5" s="332"/>
      <c r="D5" s="332"/>
      <c r="E5" s="361" t="s">
        <v>5</v>
      </c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3"/>
      <c r="BI5" s="349"/>
      <c r="BJ5" s="359"/>
    </row>
    <row r="6" spans="1:62" ht="12.75">
      <c r="A6" s="329"/>
      <c r="B6" s="329"/>
      <c r="C6" s="332"/>
      <c r="D6" s="332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324">
        <v>18</v>
      </c>
      <c r="W6" s="364"/>
      <c r="X6" s="5">
        <v>19</v>
      </c>
      <c r="Y6" s="5">
        <v>20</v>
      </c>
      <c r="Z6" s="5">
        <v>21</v>
      </c>
      <c r="AA6" s="5">
        <v>22</v>
      </c>
      <c r="AB6" s="5">
        <v>23</v>
      </c>
      <c r="AC6" s="5">
        <v>24</v>
      </c>
      <c r="AD6" s="5">
        <v>25</v>
      </c>
      <c r="AE6" s="5">
        <v>26</v>
      </c>
      <c r="AF6" s="5">
        <v>27</v>
      </c>
      <c r="AG6" s="5">
        <v>28</v>
      </c>
      <c r="AH6" s="5">
        <v>29</v>
      </c>
      <c r="AI6" s="5">
        <v>30</v>
      </c>
      <c r="AJ6" s="5">
        <v>31</v>
      </c>
      <c r="AK6" s="5">
        <v>32</v>
      </c>
      <c r="AL6" s="5">
        <v>33</v>
      </c>
      <c r="AM6" s="5">
        <v>34</v>
      </c>
      <c r="AN6" s="5">
        <v>35</v>
      </c>
      <c r="AO6" s="5">
        <v>36</v>
      </c>
      <c r="AP6" s="5">
        <v>37</v>
      </c>
      <c r="AQ6" s="5">
        <v>38</v>
      </c>
      <c r="AR6" s="5">
        <v>39</v>
      </c>
      <c r="AS6" s="324">
        <v>40</v>
      </c>
      <c r="AT6" s="325"/>
      <c r="AU6" s="324">
        <v>41</v>
      </c>
      <c r="AV6" s="325"/>
      <c r="AW6" s="5">
        <v>42</v>
      </c>
      <c r="AX6" s="324">
        <v>43</v>
      </c>
      <c r="AY6" s="325"/>
      <c r="AZ6" s="8">
        <v>44</v>
      </c>
      <c r="BA6" s="8">
        <v>45</v>
      </c>
      <c r="BB6" s="8">
        <v>46</v>
      </c>
      <c r="BC6" s="8">
        <v>47</v>
      </c>
      <c r="BD6" s="8">
        <v>48</v>
      </c>
      <c r="BE6" s="8">
        <v>49</v>
      </c>
      <c r="BF6" s="8">
        <v>50</v>
      </c>
      <c r="BG6" s="8">
        <v>51</v>
      </c>
      <c r="BH6" s="8">
        <v>52</v>
      </c>
      <c r="BI6" s="349"/>
      <c r="BJ6" s="359"/>
    </row>
    <row r="7" spans="1:62" ht="13.5" thickBot="1">
      <c r="A7" s="330"/>
      <c r="B7" s="330"/>
      <c r="C7" s="333"/>
      <c r="D7" s="333"/>
      <c r="E7" s="31" t="s">
        <v>61</v>
      </c>
      <c r="F7" s="31" t="s">
        <v>62</v>
      </c>
      <c r="G7" s="31" t="s">
        <v>61</v>
      </c>
      <c r="H7" s="31" t="s">
        <v>62</v>
      </c>
      <c r="I7" s="31" t="s">
        <v>61</v>
      </c>
      <c r="J7" s="31" t="s">
        <v>62</v>
      </c>
      <c r="K7" s="31" t="s">
        <v>61</v>
      </c>
      <c r="L7" s="32" t="s">
        <v>62</v>
      </c>
      <c r="M7" s="32" t="s">
        <v>61</v>
      </c>
      <c r="N7" s="32" t="s">
        <v>62</v>
      </c>
      <c r="O7" s="32" t="s">
        <v>61</v>
      </c>
      <c r="P7" s="32" t="s">
        <v>62</v>
      </c>
      <c r="Q7" s="32" t="s">
        <v>61</v>
      </c>
      <c r="R7" s="32" t="s">
        <v>62</v>
      </c>
      <c r="S7" s="32" t="s">
        <v>61</v>
      </c>
      <c r="T7" s="32" t="s">
        <v>62</v>
      </c>
      <c r="U7" s="101" t="s">
        <v>61</v>
      </c>
      <c r="V7" s="365" t="s">
        <v>62</v>
      </c>
      <c r="W7" s="366"/>
      <c r="X7" s="9" t="s">
        <v>61</v>
      </c>
      <c r="Y7" s="32" t="s">
        <v>62</v>
      </c>
      <c r="Z7" s="32" t="s">
        <v>61</v>
      </c>
      <c r="AA7" s="32" t="s">
        <v>62</v>
      </c>
      <c r="AB7" s="32" t="s">
        <v>61</v>
      </c>
      <c r="AC7" s="32" t="s">
        <v>62</v>
      </c>
      <c r="AD7" s="32" t="s">
        <v>61</v>
      </c>
      <c r="AE7" s="32" t="s">
        <v>62</v>
      </c>
      <c r="AF7" s="32" t="s">
        <v>61</v>
      </c>
      <c r="AG7" s="32" t="s">
        <v>62</v>
      </c>
      <c r="AH7" s="32" t="s">
        <v>61</v>
      </c>
      <c r="AI7" s="32" t="s">
        <v>62</v>
      </c>
      <c r="AJ7" s="32" t="s">
        <v>61</v>
      </c>
      <c r="AK7" s="32" t="s">
        <v>62</v>
      </c>
      <c r="AL7" s="32" t="s">
        <v>61</v>
      </c>
      <c r="AM7" s="32" t="s">
        <v>62</v>
      </c>
      <c r="AN7" s="32" t="s">
        <v>61</v>
      </c>
      <c r="AO7" s="32" t="s">
        <v>62</v>
      </c>
      <c r="AP7" s="32" t="s">
        <v>61</v>
      </c>
      <c r="AQ7" s="32" t="s">
        <v>62</v>
      </c>
      <c r="AR7" s="32" t="s">
        <v>61</v>
      </c>
      <c r="AS7" s="367" t="s">
        <v>62</v>
      </c>
      <c r="AT7" s="368"/>
      <c r="AU7" s="326" t="s">
        <v>61</v>
      </c>
      <c r="AV7" s="327"/>
      <c r="AW7" s="32" t="s">
        <v>62</v>
      </c>
      <c r="AX7" s="326" t="s">
        <v>61</v>
      </c>
      <c r="AY7" s="327"/>
      <c r="AZ7" s="9" t="s">
        <v>62</v>
      </c>
      <c r="BA7" s="9" t="s">
        <v>61</v>
      </c>
      <c r="BB7" s="9" t="s">
        <v>62</v>
      </c>
      <c r="BC7" s="9" t="s">
        <v>61</v>
      </c>
      <c r="BD7" s="9" t="s">
        <v>62</v>
      </c>
      <c r="BE7" s="9" t="s">
        <v>61</v>
      </c>
      <c r="BF7" s="9" t="s">
        <v>62</v>
      </c>
      <c r="BG7" s="9" t="s">
        <v>61</v>
      </c>
      <c r="BH7" s="9" t="s">
        <v>62</v>
      </c>
      <c r="BI7" s="350"/>
      <c r="BJ7" s="360"/>
    </row>
    <row r="8" spans="1:62" ht="17.25" customHeight="1" thickTop="1">
      <c r="A8" s="376" t="s">
        <v>11</v>
      </c>
      <c r="B8" s="380" t="s">
        <v>23</v>
      </c>
      <c r="C8" s="381" t="s">
        <v>84</v>
      </c>
      <c r="D8" s="43" t="s">
        <v>7</v>
      </c>
      <c r="E8" s="46">
        <f>E10+E12+E14+E16+E18+E20</f>
        <v>12</v>
      </c>
      <c r="F8" s="46">
        <f aca="true" t="shared" si="0" ref="F8:U8">F10+F12+F14+F16+F18+F20</f>
        <v>12</v>
      </c>
      <c r="G8" s="46">
        <f t="shared" si="0"/>
        <v>12</v>
      </c>
      <c r="H8" s="46">
        <f t="shared" si="0"/>
        <v>12</v>
      </c>
      <c r="I8" s="46">
        <f t="shared" si="0"/>
        <v>12</v>
      </c>
      <c r="J8" s="46">
        <f t="shared" si="0"/>
        <v>12</v>
      </c>
      <c r="K8" s="46">
        <f t="shared" si="0"/>
        <v>12</v>
      </c>
      <c r="L8" s="46">
        <f t="shared" si="0"/>
        <v>12</v>
      </c>
      <c r="M8" s="46">
        <f t="shared" si="0"/>
        <v>12</v>
      </c>
      <c r="N8" s="46">
        <f t="shared" si="0"/>
        <v>12</v>
      </c>
      <c r="O8" s="46">
        <f t="shared" si="0"/>
        <v>12</v>
      </c>
      <c r="P8" s="46">
        <f t="shared" si="0"/>
        <v>12</v>
      </c>
      <c r="Q8" s="46">
        <f t="shared" si="0"/>
        <v>12</v>
      </c>
      <c r="R8" s="46">
        <f t="shared" si="0"/>
        <v>12</v>
      </c>
      <c r="S8" s="46">
        <f t="shared" si="0"/>
        <v>12</v>
      </c>
      <c r="T8" s="46">
        <f t="shared" si="0"/>
        <v>12</v>
      </c>
      <c r="U8" s="46">
        <f t="shared" si="0"/>
        <v>16</v>
      </c>
      <c r="V8" s="44"/>
      <c r="W8" s="44"/>
      <c r="X8" s="44"/>
      <c r="Y8" s="46">
        <f aca="true" t="shared" si="1" ref="Y8:AR8">Y10+Y12+Y14+Y16+Y18+Y20</f>
        <v>6</v>
      </c>
      <c r="Z8" s="46">
        <f t="shared" si="1"/>
        <v>6</v>
      </c>
      <c r="AA8" s="46">
        <f t="shared" si="1"/>
        <v>6</v>
      </c>
      <c r="AB8" s="46">
        <f t="shared" si="1"/>
        <v>6</v>
      </c>
      <c r="AC8" s="46">
        <f t="shared" si="1"/>
        <v>6</v>
      </c>
      <c r="AD8" s="46">
        <f t="shared" si="1"/>
        <v>6</v>
      </c>
      <c r="AE8" s="46">
        <f t="shared" si="1"/>
        <v>6</v>
      </c>
      <c r="AF8" s="46">
        <f t="shared" si="1"/>
        <v>6</v>
      </c>
      <c r="AG8" s="46">
        <f t="shared" si="1"/>
        <v>6</v>
      </c>
      <c r="AH8" s="46">
        <f t="shared" si="1"/>
        <v>6</v>
      </c>
      <c r="AI8" s="46">
        <f t="shared" si="1"/>
        <v>6</v>
      </c>
      <c r="AJ8" s="46">
        <f t="shared" si="1"/>
        <v>6</v>
      </c>
      <c r="AK8" s="46">
        <f t="shared" si="1"/>
        <v>6</v>
      </c>
      <c r="AL8" s="46">
        <f t="shared" si="1"/>
        <v>6</v>
      </c>
      <c r="AM8" s="46">
        <f t="shared" si="1"/>
        <v>6</v>
      </c>
      <c r="AN8" s="46">
        <f t="shared" si="1"/>
        <v>6</v>
      </c>
      <c r="AO8" s="46">
        <f t="shared" si="1"/>
        <v>6</v>
      </c>
      <c r="AP8" s="46">
        <f t="shared" si="1"/>
        <v>8</v>
      </c>
      <c r="AQ8" s="46">
        <f t="shared" si="1"/>
        <v>8</v>
      </c>
      <c r="AR8" s="46">
        <f t="shared" si="1"/>
        <v>10</v>
      </c>
      <c r="AS8" s="47"/>
      <c r="AT8" s="297">
        <v>0</v>
      </c>
      <c r="AU8" s="297">
        <v>0</v>
      </c>
      <c r="AV8" s="297">
        <v>8</v>
      </c>
      <c r="AW8" s="297">
        <v>8</v>
      </c>
      <c r="AX8" s="297">
        <v>8</v>
      </c>
      <c r="AY8" s="47"/>
      <c r="AZ8" s="45"/>
      <c r="BA8" s="45"/>
      <c r="BB8" s="45"/>
      <c r="BC8" s="45"/>
      <c r="BD8" s="45"/>
      <c r="BE8" s="45"/>
      <c r="BF8" s="45"/>
      <c r="BG8" s="45"/>
      <c r="BH8" s="192"/>
      <c r="BI8" s="200">
        <f>E8+F8+G8+H8+I8+J8+K8+L8+M8+N8+O8+P8+Q8+R8+S8+T8+U8+Y8+Z8+AA8+AB8+AC8+AD8+AE8+AF8+AG8+AH8+AI8+AJ8+AK8+AL8+AM8+AN8+AO8+AP8+AQ8+AR8</f>
        <v>336</v>
      </c>
      <c r="BJ8" s="96"/>
    </row>
    <row r="9" spans="1:62" ht="27.75" customHeight="1" thickBot="1">
      <c r="A9" s="377"/>
      <c r="B9" s="339"/>
      <c r="C9" s="341"/>
      <c r="D9" s="29" t="s">
        <v>8</v>
      </c>
      <c r="E9" s="36">
        <f>E11+E13+E15+E17+E19+E21</f>
        <v>6</v>
      </c>
      <c r="F9" s="36">
        <f aca="true" t="shared" si="2" ref="F9:U9">F11+F13+F15+F17+F19+F21</f>
        <v>6</v>
      </c>
      <c r="G9" s="36">
        <f t="shared" si="2"/>
        <v>6</v>
      </c>
      <c r="H9" s="36">
        <f t="shared" si="2"/>
        <v>6</v>
      </c>
      <c r="I9" s="36">
        <f t="shared" si="2"/>
        <v>6</v>
      </c>
      <c r="J9" s="36">
        <f t="shared" si="2"/>
        <v>5</v>
      </c>
      <c r="K9" s="36">
        <f t="shared" si="2"/>
        <v>6</v>
      </c>
      <c r="L9" s="36">
        <f t="shared" si="2"/>
        <v>5</v>
      </c>
      <c r="M9" s="36">
        <f t="shared" si="2"/>
        <v>6</v>
      </c>
      <c r="N9" s="36">
        <f t="shared" si="2"/>
        <v>6</v>
      </c>
      <c r="O9" s="36">
        <f t="shared" si="2"/>
        <v>6</v>
      </c>
      <c r="P9" s="36">
        <f t="shared" si="2"/>
        <v>6</v>
      </c>
      <c r="Q9" s="36">
        <f t="shared" si="2"/>
        <v>5</v>
      </c>
      <c r="R9" s="36">
        <f t="shared" si="2"/>
        <v>5</v>
      </c>
      <c r="S9" s="36">
        <f t="shared" si="2"/>
        <v>5</v>
      </c>
      <c r="T9" s="36">
        <f t="shared" si="2"/>
        <v>5</v>
      </c>
      <c r="U9" s="36">
        <f t="shared" si="2"/>
        <v>8</v>
      </c>
      <c r="V9" s="22"/>
      <c r="W9" s="22"/>
      <c r="X9" s="22"/>
      <c r="Y9" s="36">
        <f>Y11+Y13+Y15+Y17+Y19+Y21</f>
        <v>4</v>
      </c>
      <c r="Z9" s="36">
        <f aca="true" t="shared" si="3" ref="Z9:AR9">Z11+Z13+Z15+Z17+Z19+Z21</f>
        <v>3</v>
      </c>
      <c r="AA9" s="36">
        <f t="shared" si="3"/>
        <v>3</v>
      </c>
      <c r="AB9" s="36">
        <f t="shared" si="3"/>
        <v>4</v>
      </c>
      <c r="AC9" s="36">
        <f t="shared" si="3"/>
        <v>3</v>
      </c>
      <c r="AD9" s="36">
        <f t="shared" si="3"/>
        <v>3</v>
      </c>
      <c r="AE9" s="36">
        <f t="shared" si="3"/>
        <v>4</v>
      </c>
      <c r="AF9" s="36">
        <f t="shared" si="3"/>
        <v>3</v>
      </c>
      <c r="AG9" s="36">
        <f t="shared" si="3"/>
        <v>3</v>
      </c>
      <c r="AH9" s="36">
        <f t="shared" si="3"/>
        <v>3</v>
      </c>
      <c r="AI9" s="36">
        <f t="shared" si="3"/>
        <v>3</v>
      </c>
      <c r="AJ9" s="36">
        <f t="shared" si="3"/>
        <v>3</v>
      </c>
      <c r="AK9" s="36">
        <f t="shared" si="3"/>
        <v>3</v>
      </c>
      <c r="AL9" s="36">
        <f t="shared" si="3"/>
        <v>3</v>
      </c>
      <c r="AM9" s="36">
        <f t="shared" si="3"/>
        <v>3</v>
      </c>
      <c r="AN9" s="36">
        <f t="shared" si="3"/>
        <v>4</v>
      </c>
      <c r="AO9" s="36">
        <f t="shared" si="3"/>
        <v>4</v>
      </c>
      <c r="AP9" s="36">
        <f t="shared" si="3"/>
        <v>5</v>
      </c>
      <c r="AQ9" s="36">
        <f t="shared" si="3"/>
        <v>5</v>
      </c>
      <c r="AR9" s="36">
        <f t="shared" si="3"/>
        <v>5</v>
      </c>
      <c r="AS9" s="23"/>
      <c r="AT9" s="297">
        <v>0</v>
      </c>
      <c r="AU9" s="297">
        <v>0</v>
      </c>
      <c r="AV9" s="297">
        <v>8</v>
      </c>
      <c r="AW9" s="297">
        <v>8</v>
      </c>
      <c r="AX9" s="297">
        <v>8</v>
      </c>
      <c r="AY9" s="23"/>
      <c r="AZ9" s="24"/>
      <c r="BA9" s="24"/>
      <c r="BB9" s="24"/>
      <c r="BC9" s="24"/>
      <c r="BD9" s="24"/>
      <c r="BE9" s="24"/>
      <c r="BF9" s="24"/>
      <c r="BG9" s="24"/>
      <c r="BH9" s="193"/>
      <c r="BI9" s="201"/>
      <c r="BJ9" s="202">
        <f>E9+F9+G9+H9+I9+J9+K9+L9+M9+N9+O9+P9+Q9+R9+S9+T9+U9+Y9+Z9+AA9+AB9+AC9+AD9+AE9+AF9+AG9+AH9+AI9+AJ9+AK9+AL9+AM9+AN9+AO9+AP9+AQ9+AR9</f>
        <v>169</v>
      </c>
    </row>
    <row r="10" spans="1:62" ht="12.75">
      <c r="A10" s="377"/>
      <c r="B10" s="336" t="s">
        <v>26</v>
      </c>
      <c r="C10" s="334" t="s">
        <v>12</v>
      </c>
      <c r="D10" s="14" t="s">
        <v>7</v>
      </c>
      <c r="E10" s="75">
        <v>4</v>
      </c>
      <c r="F10" s="15">
        <v>2</v>
      </c>
      <c r="G10" s="15">
        <v>4</v>
      </c>
      <c r="H10" s="15">
        <v>2</v>
      </c>
      <c r="I10" s="15">
        <v>4</v>
      </c>
      <c r="J10" s="15">
        <v>2</v>
      </c>
      <c r="K10" s="15">
        <v>4</v>
      </c>
      <c r="L10" s="14">
        <v>2</v>
      </c>
      <c r="M10" s="14">
        <v>4</v>
      </c>
      <c r="N10" s="14">
        <v>2</v>
      </c>
      <c r="O10" s="14">
        <v>4</v>
      </c>
      <c r="P10" s="14">
        <v>2</v>
      </c>
      <c r="Q10" s="14">
        <v>4</v>
      </c>
      <c r="R10" s="14">
        <v>2</v>
      </c>
      <c r="S10" s="14">
        <v>4</v>
      </c>
      <c r="T10" s="14">
        <v>2</v>
      </c>
      <c r="U10" s="229"/>
      <c r="V10" s="18"/>
      <c r="W10" s="18"/>
      <c r="X10" s="18"/>
      <c r="Y10" s="14"/>
      <c r="Z10" s="14"/>
      <c r="AA10" s="14"/>
      <c r="AB10" s="14"/>
      <c r="AC10" s="14"/>
      <c r="AD10" s="14"/>
      <c r="AE10" s="14"/>
      <c r="AF10" s="14"/>
      <c r="AG10" s="14"/>
      <c r="AH10" s="15"/>
      <c r="AI10" s="15"/>
      <c r="AJ10" s="15"/>
      <c r="AK10" s="15"/>
      <c r="AL10" s="14"/>
      <c r="AM10" s="15"/>
      <c r="AN10" s="15"/>
      <c r="AO10" s="15"/>
      <c r="AP10" s="15"/>
      <c r="AQ10" s="15"/>
      <c r="AR10" s="15"/>
      <c r="AS10" s="16"/>
      <c r="AT10" s="297">
        <v>0</v>
      </c>
      <c r="AU10" s="297">
        <v>0</v>
      </c>
      <c r="AV10" s="297">
        <v>8</v>
      </c>
      <c r="AW10" s="297">
        <v>8</v>
      </c>
      <c r="AX10" s="297">
        <v>8</v>
      </c>
      <c r="AY10" s="16"/>
      <c r="AZ10" s="17"/>
      <c r="BA10" s="17"/>
      <c r="BB10" s="17"/>
      <c r="BC10" s="17"/>
      <c r="BD10" s="17"/>
      <c r="BE10" s="17"/>
      <c r="BF10" s="17"/>
      <c r="BG10" s="17"/>
      <c r="BH10" s="195"/>
      <c r="BI10" s="204">
        <f>E10+F10+G10+H10+I10+J10+K10+L10+M10+N10+O10+P10+Q10+R10+S10+T10+U10+Y10+Z10+AA10+AB10+AC10+AD10+AE10+AF10+AG10+AH10+AI10+AJ10+AK10+AL10+AM10+AN10+AO10+AP10+AQ10+AR10</f>
        <v>48</v>
      </c>
      <c r="BJ10" s="96"/>
    </row>
    <row r="11" spans="1:62" ht="13.5" thickBot="1">
      <c r="A11" s="377"/>
      <c r="B11" s="337"/>
      <c r="C11" s="335"/>
      <c r="D11" s="20" t="s">
        <v>8</v>
      </c>
      <c r="E11" s="40">
        <v>1</v>
      </c>
      <c r="F11" s="40">
        <v>1</v>
      </c>
      <c r="G11" s="40">
        <v>1</v>
      </c>
      <c r="H11" s="40">
        <v>1</v>
      </c>
      <c r="I11" s="40">
        <v>1</v>
      </c>
      <c r="J11" s="40"/>
      <c r="K11" s="40">
        <v>1</v>
      </c>
      <c r="L11" s="40"/>
      <c r="M11" s="40">
        <v>1</v>
      </c>
      <c r="N11" s="40">
        <v>1</v>
      </c>
      <c r="O11" s="40">
        <v>1</v>
      </c>
      <c r="P11" s="40">
        <v>1</v>
      </c>
      <c r="Q11" s="40"/>
      <c r="R11" s="40"/>
      <c r="S11" s="40"/>
      <c r="T11" s="40"/>
      <c r="U11" s="41"/>
      <c r="V11" s="22"/>
      <c r="W11" s="22"/>
      <c r="X11" s="22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23"/>
      <c r="AT11" s="297">
        <v>0</v>
      </c>
      <c r="AU11" s="297">
        <v>0</v>
      </c>
      <c r="AV11" s="297">
        <v>8</v>
      </c>
      <c r="AW11" s="297">
        <v>8</v>
      </c>
      <c r="AX11" s="297">
        <v>8</v>
      </c>
      <c r="AY11" s="23"/>
      <c r="AZ11" s="24"/>
      <c r="BA11" s="24"/>
      <c r="BB11" s="24"/>
      <c r="BC11" s="24"/>
      <c r="BD11" s="24"/>
      <c r="BE11" s="24"/>
      <c r="BF11" s="24"/>
      <c r="BG11" s="24"/>
      <c r="BH11" s="193"/>
      <c r="BI11" s="201"/>
      <c r="BJ11" s="205">
        <f>E11+F11+G11+H11+I11+J11+K11+L11+M11+N11+O11+P11+Q11+R11+S11+T11+U11+Y11+Z11+AA11+AB11+AD11+AE11+AF11+AG11+AH11+AI11+AJ11+AK11+AL11+AM11+AN11+AO11+AP11+AQ11+AR11</f>
        <v>10</v>
      </c>
    </row>
    <row r="12" spans="1:62" ht="12.75">
      <c r="A12" s="377"/>
      <c r="B12" s="336" t="s">
        <v>27</v>
      </c>
      <c r="C12" s="334" t="s">
        <v>20</v>
      </c>
      <c r="D12" s="14" t="s">
        <v>7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4">
        <v>2</v>
      </c>
      <c r="M12" s="14">
        <v>2</v>
      </c>
      <c r="N12" s="14">
        <v>2</v>
      </c>
      <c r="O12" s="14">
        <v>2</v>
      </c>
      <c r="P12" s="14">
        <v>2</v>
      </c>
      <c r="Q12" s="14">
        <v>2</v>
      </c>
      <c r="R12" s="14">
        <v>2</v>
      </c>
      <c r="S12" s="14">
        <v>2</v>
      </c>
      <c r="T12" s="14">
        <v>2</v>
      </c>
      <c r="U12" s="76">
        <v>2</v>
      </c>
      <c r="V12" s="18"/>
      <c r="W12" s="18"/>
      <c r="X12" s="18"/>
      <c r="Y12" s="14">
        <v>2</v>
      </c>
      <c r="Z12" s="14">
        <v>2</v>
      </c>
      <c r="AA12" s="14">
        <v>2</v>
      </c>
      <c r="AB12" s="14">
        <v>2</v>
      </c>
      <c r="AC12" s="14">
        <v>2</v>
      </c>
      <c r="AD12" s="14">
        <v>2</v>
      </c>
      <c r="AE12" s="14">
        <v>2</v>
      </c>
      <c r="AF12" s="14">
        <v>2</v>
      </c>
      <c r="AG12" s="14">
        <v>2</v>
      </c>
      <c r="AH12" s="15">
        <v>2</v>
      </c>
      <c r="AI12" s="15">
        <v>2</v>
      </c>
      <c r="AJ12" s="15">
        <v>2</v>
      </c>
      <c r="AK12" s="15">
        <v>2</v>
      </c>
      <c r="AL12" s="14">
        <v>2</v>
      </c>
      <c r="AM12" s="15">
        <v>2</v>
      </c>
      <c r="AN12" s="15">
        <v>2</v>
      </c>
      <c r="AO12" s="15">
        <v>2</v>
      </c>
      <c r="AP12" s="15">
        <v>2</v>
      </c>
      <c r="AQ12" s="15">
        <v>2</v>
      </c>
      <c r="AR12" s="15">
        <v>2</v>
      </c>
      <c r="AS12" s="16"/>
      <c r="AT12" s="297">
        <v>0</v>
      </c>
      <c r="AU12" s="297">
        <v>0</v>
      </c>
      <c r="AV12" s="297">
        <v>8</v>
      </c>
      <c r="AW12" s="297">
        <v>8</v>
      </c>
      <c r="AX12" s="297">
        <v>8</v>
      </c>
      <c r="AY12" s="16"/>
      <c r="AZ12" s="17"/>
      <c r="BA12" s="17"/>
      <c r="BB12" s="17"/>
      <c r="BC12" s="17"/>
      <c r="BD12" s="17"/>
      <c r="BE12" s="17"/>
      <c r="BF12" s="17"/>
      <c r="BG12" s="17"/>
      <c r="BH12" s="195"/>
      <c r="BI12" s="204">
        <f>E12+F12+G12+H12+I12+J12+K12+L12+M12+N12+O12+P12+Q12+R12+S12+T12+U12+Y12+Z12+AA12+AB12+AC12+AD12+AE12+AF12+AG12+AH12+AI12+AJ12+AK12+AL12+AM12+AN12+AO12+AP12+AQ12+AR12</f>
        <v>74</v>
      </c>
      <c r="BJ12" s="96"/>
    </row>
    <row r="13" spans="1:62" ht="13.5" thickBot="1">
      <c r="A13" s="377"/>
      <c r="B13" s="337"/>
      <c r="C13" s="335"/>
      <c r="D13" s="20" t="s">
        <v>8</v>
      </c>
      <c r="E13" s="40">
        <v>1</v>
      </c>
      <c r="F13" s="40"/>
      <c r="G13" s="40">
        <v>1</v>
      </c>
      <c r="H13" s="40"/>
      <c r="I13" s="40">
        <v>1</v>
      </c>
      <c r="J13" s="40"/>
      <c r="K13" s="40">
        <v>1</v>
      </c>
      <c r="L13" s="40"/>
      <c r="M13" s="40">
        <v>1</v>
      </c>
      <c r="N13" s="40"/>
      <c r="O13" s="40">
        <v>1</v>
      </c>
      <c r="P13" s="40"/>
      <c r="Q13" s="40">
        <v>1</v>
      </c>
      <c r="R13" s="40"/>
      <c r="S13" s="40">
        <v>1</v>
      </c>
      <c r="T13" s="40"/>
      <c r="U13" s="41"/>
      <c r="V13" s="22"/>
      <c r="W13" s="22"/>
      <c r="X13" s="22"/>
      <c r="Y13" s="40">
        <v>1</v>
      </c>
      <c r="Z13" s="40"/>
      <c r="AA13" s="40"/>
      <c r="AB13" s="40">
        <v>1</v>
      </c>
      <c r="AC13" s="40"/>
      <c r="AD13" s="40"/>
      <c r="AE13" s="40">
        <v>1</v>
      </c>
      <c r="AF13" s="40"/>
      <c r="AG13" s="40"/>
      <c r="AH13" s="40"/>
      <c r="AI13" s="40"/>
      <c r="AJ13" s="40"/>
      <c r="AK13" s="40"/>
      <c r="AL13" s="40"/>
      <c r="AM13" s="40"/>
      <c r="AN13" s="40">
        <v>1</v>
      </c>
      <c r="AO13" s="40"/>
      <c r="AP13" s="40">
        <v>1</v>
      </c>
      <c r="AQ13" s="40">
        <v>1</v>
      </c>
      <c r="AR13" s="40">
        <v>1</v>
      </c>
      <c r="AS13" s="23"/>
      <c r="AT13" s="297">
        <v>0</v>
      </c>
      <c r="AU13" s="297">
        <v>0</v>
      </c>
      <c r="AV13" s="297">
        <v>8</v>
      </c>
      <c r="AW13" s="297">
        <v>8</v>
      </c>
      <c r="AX13" s="297">
        <v>8</v>
      </c>
      <c r="AY13" s="23"/>
      <c r="AZ13" s="24"/>
      <c r="BA13" s="24"/>
      <c r="BB13" s="24"/>
      <c r="BC13" s="24"/>
      <c r="BD13" s="24"/>
      <c r="BE13" s="24"/>
      <c r="BF13" s="24"/>
      <c r="BG13" s="24"/>
      <c r="BH13" s="193"/>
      <c r="BI13" s="201"/>
      <c r="BJ13" s="234">
        <f>E13+F13+G13+H13+I13+J13+K13+L13+M13+N13+O13+P13+Q13+R13+S13+T13+U13+Y13+Z13+AA13+AB13+AC13+AD13+AE13+AF13+AG13+AH13+AI13+AJ13+AK13+AL13+AM13+AN13+AO13+AP13+AQ13+AR13</f>
        <v>15</v>
      </c>
    </row>
    <row r="14" spans="1:62" ht="12.75">
      <c r="A14" s="377"/>
      <c r="B14" s="336" t="s">
        <v>28</v>
      </c>
      <c r="C14" s="334" t="s">
        <v>21</v>
      </c>
      <c r="D14" s="14" t="s">
        <v>7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4">
        <v>2</v>
      </c>
      <c r="M14" s="14">
        <v>2</v>
      </c>
      <c r="N14" s="14">
        <v>2</v>
      </c>
      <c r="O14" s="14">
        <v>2</v>
      </c>
      <c r="P14" s="14">
        <v>2</v>
      </c>
      <c r="Q14" s="14">
        <v>2</v>
      </c>
      <c r="R14" s="14">
        <v>2</v>
      </c>
      <c r="S14" s="14">
        <v>2</v>
      </c>
      <c r="T14" s="14">
        <v>2</v>
      </c>
      <c r="U14" s="76">
        <v>2</v>
      </c>
      <c r="V14" s="18"/>
      <c r="W14" s="18"/>
      <c r="X14" s="18"/>
      <c r="Y14" s="14">
        <v>2</v>
      </c>
      <c r="Z14" s="14">
        <v>2</v>
      </c>
      <c r="AA14" s="14">
        <v>2</v>
      </c>
      <c r="AB14" s="14">
        <v>2</v>
      </c>
      <c r="AC14" s="14">
        <v>2</v>
      </c>
      <c r="AD14" s="14">
        <v>2</v>
      </c>
      <c r="AE14" s="14">
        <v>2</v>
      </c>
      <c r="AF14" s="14">
        <v>2</v>
      </c>
      <c r="AG14" s="14">
        <v>2</v>
      </c>
      <c r="AH14" s="15">
        <v>2</v>
      </c>
      <c r="AI14" s="15">
        <v>2</v>
      </c>
      <c r="AJ14" s="15">
        <v>2</v>
      </c>
      <c r="AK14" s="15">
        <v>2</v>
      </c>
      <c r="AL14" s="14">
        <v>2</v>
      </c>
      <c r="AM14" s="15">
        <v>2</v>
      </c>
      <c r="AN14" s="15">
        <v>2</v>
      </c>
      <c r="AO14" s="15">
        <v>2</v>
      </c>
      <c r="AP14" s="15">
        <v>2</v>
      </c>
      <c r="AQ14" s="15">
        <v>2</v>
      </c>
      <c r="AR14" s="15">
        <v>2</v>
      </c>
      <c r="AS14" s="87"/>
      <c r="AT14" s="297"/>
      <c r="AU14" s="297"/>
      <c r="AV14" s="297"/>
      <c r="AW14" s="297"/>
      <c r="AX14" s="297"/>
      <c r="AY14" s="87"/>
      <c r="AZ14" s="119"/>
      <c r="BA14" s="119"/>
      <c r="BB14" s="119"/>
      <c r="BC14" s="119"/>
      <c r="BD14" s="119"/>
      <c r="BE14" s="119"/>
      <c r="BF14" s="119"/>
      <c r="BG14" s="119"/>
      <c r="BH14" s="122"/>
      <c r="BI14" s="207">
        <f>E14+F14+G14+H14+I14+J14+K14+L14+M14+N14+O14+P14+Q14+R14+S14+T14+U14+Y14+Z14+AA14+AB14+AC14+AD14+AE14+AF14+AG14+AH14+AI14+AJ14+AK14+AL14+AM14+AN14+AO14+AP14+AQ14+AR14</f>
        <v>74</v>
      </c>
      <c r="BJ14" s="313"/>
    </row>
    <row r="15" spans="1:62" ht="13.5" thickBot="1">
      <c r="A15" s="377"/>
      <c r="B15" s="337"/>
      <c r="C15" s="335"/>
      <c r="D15" s="20" t="s">
        <v>8</v>
      </c>
      <c r="E15" s="40">
        <v>2</v>
      </c>
      <c r="F15" s="40">
        <v>2</v>
      </c>
      <c r="G15" s="40">
        <v>2</v>
      </c>
      <c r="H15" s="40">
        <v>2</v>
      </c>
      <c r="I15" s="40">
        <v>2</v>
      </c>
      <c r="J15" s="40">
        <v>2</v>
      </c>
      <c r="K15" s="40">
        <v>2</v>
      </c>
      <c r="L15" s="40">
        <v>2</v>
      </c>
      <c r="M15" s="40">
        <v>2</v>
      </c>
      <c r="N15" s="40">
        <v>2</v>
      </c>
      <c r="O15" s="40">
        <v>2</v>
      </c>
      <c r="P15" s="40">
        <v>2</v>
      </c>
      <c r="Q15" s="40">
        <v>2</v>
      </c>
      <c r="R15" s="40">
        <v>2</v>
      </c>
      <c r="S15" s="40">
        <v>2</v>
      </c>
      <c r="T15" s="40">
        <v>2</v>
      </c>
      <c r="U15" s="102">
        <v>2</v>
      </c>
      <c r="V15" s="22"/>
      <c r="W15" s="22"/>
      <c r="X15" s="22"/>
      <c r="Y15" s="40">
        <v>2</v>
      </c>
      <c r="Z15" s="40">
        <v>2</v>
      </c>
      <c r="AA15" s="40">
        <v>2</v>
      </c>
      <c r="AB15" s="40">
        <v>2</v>
      </c>
      <c r="AC15" s="40">
        <v>2</v>
      </c>
      <c r="AD15" s="40">
        <v>2</v>
      </c>
      <c r="AE15" s="40">
        <v>2</v>
      </c>
      <c r="AF15" s="40">
        <v>2</v>
      </c>
      <c r="AG15" s="40">
        <v>2</v>
      </c>
      <c r="AH15" s="40">
        <v>2</v>
      </c>
      <c r="AI15" s="40">
        <v>2</v>
      </c>
      <c r="AJ15" s="40">
        <v>2</v>
      </c>
      <c r="AK15" s="40">
        <v>2</v>
      </c>
      <c r="AL15" s="40">
        <v>2</v>
      </c>
      <c r="AM15" s="40">
        <v>2</v>
      </c>
      <c r="AN15" s="40">
        <v>2</v>
      </c>
      <c r="AO15" s="40">
        <v>2</v>
      </c>
      <c r="AP15" s="40">
        <v>2</v>
      </c>
      <c r="AQ15" s="40">
        <v>2</v>
      </c>
      <c r="AR15" s="40">
        <v>2</v>
      </c>
      <c r="AS15" s="87"/>
      <c r="AT15" s="297"/>
      <c r="AU15" s="297"/>
      <c r="AV15" s="297"/>
      <c r="AW15" s="297"/>
      <c r="AX15" s="297"/>
      <c r="AY15" s="87"/>
      <c r="AZ15" s="119"/>
      <c r="BA15" s="119"/>
      <c r="BB15" s="119"/>
      <c r="BC15" s="119"/>
      <c r="BD15" s="119"/>
      <c r="BE15" s="119"/>
      <c r="BF15" s="119"/>
      <c r="BG15" s="119"/>
      <c r="BH15" s="122"/>
      <c r="BI15" s="207"/>
      <c r="BJ15" s="313">
        <f>E15+F15+G15+H15+I15+J15+K15+L15+M15+N15+O15+P15+Q15+R15+S15+T15+U15+Y15+Z15+AA15+AB15+AC15+AD15+AE15+AF15+AG15+AH15+AI15+AJ15+AK15+AL15+AM15+AN15+AO15+AP15+AQ15+AR15</f>
        <v>74</v>
      </c>
    </row>
    <row r="16" spans="1:62" ht="12.75">
      <c r="A16" s="377"/>
      <c r="B16" s="336" t="s">
        <v>29</v>
      </c>
      <c r="C16" s="334" t="s">
        <v>30</v>
      </c>
      <c r="D16" s="14" t="s">
        <v>7</v>
      </c>
      <c r="E16" s="15">
        <v>2</v>
      </c>
      <c r="F16" s="15">
        <v>4</v>
      </c>
      <c r="G16" s="15">
        <v>2</v>
      </c>
      <c r="H16" s="15">
        <v>4</v>
      </c>
      <c r="I16" s="15">
        <v>2</v>
      </c>
      <c r="J16" s="15">
        <v>4</v>
      </c>
      <c r="K16" s="15">
        <v>2</v>
      </c>
      <c r="L16" s="14">
        <v>4</v>
      </c>
      <c r="M16" s="14">
        <v>2</v>
      </c>
      <c r="N16" s="14">
        <v>4</v>
      </c>
      <c r="O16" s="14">
        <v>2</v>
      </c>
      <c r="P16" s="14">
        <v>4</v>
      </c>
      <c r="Q16" s="14">
        <v>2</v>
      </c>
      <c r="R16" s="14">
        <v>4</v>
      </c>
      <c r="S16" s="14">
        <v>2</v>
      </c>
      <c r="T16" s="14">
        <v>4</v>
      </c>
      <c r="U16" s="76">
        <v>12</v>
      </c>
      <c r="V16" s="18"/>
      <c r="W16" s="18"/>
      <c r="X16" s="18"/>
      <c r="Y16" s="14"/>
      <c r="Z16" s="14"/>
      <c r="AA16" s="14"/>
      <c r="AB16" s="14"/>
      <c r="AC16" s="14"/>
      <c r="AD16" s="14"/>
      <c r="AE16" s="14"/>
      <c r="AF16" s="14"/>
      <c r="AG16" s="14"/>
      <c r="AH16" s="15"/>
      <c r="AI16" s="15"/>
      <c r="AJ16" s="15"/>
      <c r="AK16" s="15"/>
      <c r="AL16" s="14"/>
      <c r="AM16" s="15"/>
      <c r="AN16" s="15"/>
      <c r="AO16" s="15"/>
      <c r="AP16" s="15"/>
      <c r="AQ16" s="15"/>
      <c r="AR16" s="15"/>
      <c r="AS16" s="16"/>
      <c r="AT16" s="297">
        <v>0</v>
      </c>
      <c r="AU16" s="297">
        <v>0</v>
      </c>
      <c r="AV16" s="297">
        <v>8</v>
      </c>
      <c r="AW16" s="297">
        <v>8</v>
      </c>
      <c r="AX16" s="297">
        <v>8</v>
      </c>
      <c r="AY16" s="16"/>
      <c r="AZ16" s="17"/>
      <c r="BA16" s="17"/>
      <c r="BB16" s="17"/>
      <c r="BC16" s="17"/>
      <c r="BD16" s="17"/>
      <c r="BE16" s="17"/>
      <c r="BF16" s="17"/>
      <c r="BG16" s="17"/>
      <c r="BH16" s="195"/>
      <c r="BI16" s="204">
        <f>E16+F16+G16+H16+I16+J16+K16+L16+M16+N16+O16+P16+Q16+R16+S16+T16+U16+Y16+Z16+AA16+AB16+AC16+AD16+AE16+AF16+AG16+AH16+AI16+AJ16+AK16+AL16+AM16+AN16+AO16+AP16+AQ16+AR16</f>
        <v>60</v>
      </c>
      <c r="BJ16" s="96"/>
    </row>
    <row r="17" spans="1:62" ht="13.5" thickBot="1">
      <c r="A17" s="377"/>
      <c r="B17" s="337"/>
      <c r="C17" s="335"/>
      <c r="D17" s="20" t="s">
        <v>8</v>
      </c>
      <c r="E17" s="40">
        <v>1</v>
      </c>
      <c r="F17" s="40">
        <v>2</v>
      </c>
      <c r="G17" s="40">
        <v>1</v>
      </c>
      <c r="H17" s="40">
        <v>2</v>
      </c>
      <c r="I17" s="40">
        <v>1</v>
      </c>
      <c r="J17" s="40">
        <v>2</v>
      </c>
      <c r="K17" s="40">
        <v>1</v>
      </c>
      <c r="L17" s="40">
        <v>2</v>
      </c>
      <c r="M17" s="40">
        <v>1</v>
      </c>
      <c r="N17" s="40">
        <v>2</v>
      </c>
      <c r="O17" s="40">
        <v>1</v>
      </c>
      <c r="P17" s="40">
        <v>2</v>
      </c>
      <c r="Q17" s="40">
        <v>1</v>
      </c>
      <c r="R17" s="40">
        <v>2</v>
      </c>
      <c r="S17" s="40">
        <v>1</v>
      </c>
      <c r="T17" s="40">
        <v>2</v>
      </c>
      <c r="U17" s="41">
        <v>6</v>
      </c>
      <c r="V17" s="22"/>
      <c r="W17" s="22"/>
      <c r="X17" s="22"/>
      <c r="Y17" s="41"/>
      <c r="Z17" s="41"/>
      <c r="AA17" s="41"/>
      <c r="AB17" s="41"/>
      <c r="AC17" s="41"/>
      <c r="AD17" s="41"/>
      <c r="AE17" s="41"/>
      <c r="AF17" s="41"/>
      <c r="AG17" s="41"/>
      <c r="AH17" s="40"/>
      <c r="AI17" s="40"/>
      <c r="AJ17" s="40"/>
      <c r="AK17" s="40"/>
      <c r="AL17" s="41"/>
      <c r="AM17" s="40"/>
      <c r="AN17" s="40"/>
      <c r="AO17" s="40"/>
      <c r="AP17" s="40"/>
      <c r="AQ17" s="40"/>
      <c r="AR17" s="40"/>
      <c r="AS17" s="23"/>
      <c r="AT17" s="297">
        <v>0</v>
      </c>
      <c r="AU17" s="297">
        <v>0</v>
      </c>
      <c r="AV17" s="297">
        <v>8</v>
      </c>
      <c r="AW17" s="297">
        <v>8</v>
      </c>
      <c r="AX17" s="297">
        <v>8</v>
      </c>
      <c r="AY17" s="23"/>
      <c r="AZ17" s="24"/>
      <c r="BA17" s="24"/>
      <c r="BB17" s="24"/>
      <c r="BC17" s="24"/>
      <c r="BD17" s="24"/>
      <c r="BE17" s="24"/>
      <c r="BF17" s="24"/>
      <c r="BG17" s="24"/>
      <c r="BH17" s="193"/>
      <c r="BI17" s="201"/>
      <c r="BJ17" s="205">
        <f>E17+F17+G17+H17+I17+J17+K17+L17+M17+N17+O17+P17+Q17+R17+S17+T17+U17+Y17+Z17+AA17+AB17+AD17+AE17+AF17+AG17+AH17+AI17+AJ17+AK17+AL17+AM17+AN17+AO17+AP17+AQ17+AR17</f>
        <v>30</v>
      </c>
    </row>
    <row r="18" spans="1:62" ht="14.25" customHeight="1">
      <c r="A18" s="377"/>
      <c r="B18" s="336" t="s">
        <v>47</v>
      </c>
      <c r="C18" s="334" t="s">
        <v>73</v>
      </c>
      <c r="D18" s="14" t="s">
        <v>7</v>
      </c>
      <c r="E18" s="15"/>
      <c r="F18" s="15"/>
      <c r="G18" s="15"/>
      <c r="H18" s="15"/>
      <c r="I18" s="15"/>
      <c r="J18" s="15"/>
      <c r="K18" s="15"/>
      <c r="L18" s="14"/>
      <c r="M18" s="14"/>
      <c r="N18" s="14"/>
      <c r="O18" s="14"/>
      <c r="P18" s="14"/>
      <c r="Q18" s="14"/>
      <c r="R18" s="14"/>
      <c r="S18" s="14"/>
      <c r="T18" s="14"/>
      <c r="U18" s="76"/>
      <c r="V18" s="18"/>
      <c r="W18" s="18"/>
      <c r="X18" s="18"/>
      <c r="Y18" s="14">
        <v>2</v>
      </c>
      <c r="Z18" s="14">
        <v>2</v>
      </c>
      <c r="AA18" s="14">
        <v>2</v>
      </c>
      <c r="AB18" s="14">
        <v>2</v>
      </c>
      <c r="AC18" s="14">
        <v>2</v>
      </c>
      <c r="AD18" s="14">
        <v>2</v>
      </c>
      <c r="AE18" s="14">
        <v>2</v>
      </c>
      <c r="AF18" s="14">
        <v>2</v>
      </c>
      <c r="AG18" s="14">
        <v>2</v>
      </c>
      <c r="AH18" s="15">
        <v>2</v>
      </c>
      <c r="AI18" s="15">
        <v>2</v>
      </c>
      <c r="AJ18" s="15">
        <v>2</v>
      </c>
      <c r="AK18" s="15">
        <v>2</v>
      </c>
      <c r="AL18" s="14">
        <v>2</v>
      </c>
      <c r="AM18" s="15">
        <v>2</v>
      </c>
      <c r="AN18" s="15">
        <v>2</v>
      </c>
      <c r="AO18" s="15">
        <v>2</v>
      </c>
      <c r="AP18" s="15">
        <v>4</v>
      </c>
      <c r="AQ18" s="15">
        <v>4</v>
      </c>
      <c r="AR18" s="15">
        <v>6</v>
      </c>
      <c r="AS18" s="16"/>
      <c r="AT18" s="297">
        <v>0</v>
      </c>
      <c r="AU18" s="297">
        <v>0</v>
      </c>
      <c r="AV18" s="297">
        <v>8</v>
      </c>
      <c r="AW18" s="297">
        <v>8</v>
      </c>
      <c r="AX18" s="297">
        <v>8</v>
      </c>
      <c r="AY18" s="16"/>
      <c r="AZ18" s="17"/>
      <c r="BA18" s="17"/>
      <c r="BB18" s="17"/>
      <c r="BC18" s="17"/>
      <c r="BD18" s="17"/>
      <c r="BE18" s="17"/>
      <c r="BF18" s="17"/>
      <c r="BG18" s="17"/>
      <c r="BH18" s="195"/>
      <c r="BI18" s="204">
        <f>E18+F18+G18+H18+I18+J18+K18+L18+M18+N18+O18+P18+Q18+R18+S18+T18+U18+Y18+Z18+AA18+AB18+AC18+AD18+AE18+AF18+AG18+AH18+AI18+AJ18+AK18+AL18+AM18+AN18+AO18+AP18+AQ18+AR18</f>
        <v>48</v>
      </c>
      <c r="BJ18" s="96"/>
    </row>
    <row r="19" spans="1:62" ht="13.5" thickBot="1">
      <c r="A19" s="377"/>
      <c r="B19" s="337"/>
      <c r="C19" s="335"/>
      <c r="D19" s="20" t="s">
        <v>8</v>
      </c>
      <c r="E19" s="40"/>
      <c r="F19" s="40"/>
      <c r="G19" s="40"/>
      <c r="H19" s="40"/>
      <c r="I19" s="40"/>
      <c r="J19" s="40"/>
      <c r="K19" s="40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22"/>
      <c r="W19" s="22"/>
      <c r="X19" s="22"/>
      <c r="Y19" s="40">
        <v>1</v>
      </c>
      <c r="Z19" s="40">
        <v>1</v>
      </c>
      <c r="AA19" s="40">
        <v>1</v>
      </c>
      <c r="AB19" s="40">
        <v>1</v>
      </c>
      <c r="AC19" s="40">
        <v>1</v>
      </c>
      <c r="AD19" s="40">
        <v>1</v>
      </c>
      <c r="AE19" s="40">
        <v>1</v>
      </c>
      <c r="AF19" s="40">
        <v>1</v>
      </c>
      <c r="AG19" s="40">
        <v>1</v>
      </c>
      <c r="AH19" s="40">
        <v>1</v>
      </c>
      <c r="AI19" s="40">
        <v>1</v>
      </c>
      <c r="AJ19" s="40">
        <v>1</v>
      </c>
      <c r="AK19" s="40">
        <v>1</v>
      </c>
      <c r="AL19" s="40">
        <v>1</v>
      </c>
      <c r="AM19" s="40">
        <v>1</v>
      </c>
      <c r="AN19" s="40">
        <v>1</v>
      </c>
      <c r="AO19" s="40">
        <v>2</v>
      </c>
      <c r="AP19" s="40">
        <v>2</v>
      </c>
      <c r="AQ19" s="40">
        <v>2</v>
      </c>
      <c r="AR19" s="40">
        <v>2</v>
      </c>
      <c r="AS19" s="23"/>
      <c r="AT19" s="297">
        <v>0</v>
      </c>
      <c r="AU19" s="297">
        <v>0</v>
      </c>
      <c r="AV19" s="297">
        <v>8</v>
      </c>
      <c r="AW19" s="297">
        <v>8</v>
      </c>
      <c r="AX19" s="297">
        <v>8</v>
      </c>
      <c r="AY19" s="23"/>
      <c r="AZ19" s="94"/>
      <c r="BA19" s="94"/>
      <c r="BB19" s="94"/>
      <c r="BC19" s="94"/>
      <c r="BD19" s="94"/>
      <c r="BE19" s="94"/>
      <c r="BF19" s="94"/>
      <c r="BG19" s="94"/>
      <c r="BH19" s="190"/>
      <c r="BI19" s="206"/>
      <c r="BJ19" s="97">
        <f>E19+F19+G19+H19+I19+J19+K19+L19+M19+N19+O19+P19+Q19+R19+S19+T19+U19+Y19+Z19+AA19+AB19+AC19+AD19+AE19+AF19+AG19+AH19+AI19+AJ19+AK19+AL19+AM19+AN19+AO19+AP19+AQ19+AR19</f>
        <v>24</v>
      </c>
    </row>
    <row r="20" spans="1:62" ht="12.75">
      <c r="A20" s="377"/>
      <c r="B20" s="336" t="s">
        <v>31</v>
      </c>
      <c r="C20" s="334" t="s">
        <v>66</v>
      </c>
      <c r="D20" s="14" t="s">
        <v>7</v>
      </c>
      <c r="E20" s="173">
        <v>2</v>
      </c>
      <c r="F20" s="173">
        <v>2</v>
      </c>
      <c r="G20" s="173">
        <v>2</v>
      </c>
      <c r="H20" s="173">
        <v>2</v>
      </c>
      <c r="I20" s="173">
        <v>2</v>
      </c>
      <c r="J20" s="173">
        <v>2</v>
      </c>
      <c r="K20" s="173">
        <v>2</v>
      </c>
      <c r="L20" s="139">
        <v>2</v>
      </c>
      <c r="M20" s="139">
        <v>2</v>
      </c>
      <c r="N20" s="139">
        <v>2</v>
      </c>
      <c r="O20" s="139">
        <v>2</v>
      </c>
      <c r="P20" s="139">
        <v>2</v>
      </c>
      <c r="Q20" s="139">
        <v>2</v>
      </c>
      <c r="R20" s="139">
        <v>2</v>
      </c>
      <c r="S20" s="139">
        <v>2</v>
      </c>
      <c r="T20" s="139">
        <v>2</v>
      </c>
      <c r="U20" s="139"/>
      <c r="V20" s="118"/>
      <c r="W20" s="118"/>
      <c r="X20" s="118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87"/>
      <c r="AT20" s="297">
        <v>0</v>
      </c>
      <c r="AU20" s="297">
        <v>0</v>
      </c>
      <c r="AV20" s="297">
        <v>8</v>
      </c>
      <c r="AW20" s="297">
        <v>8</v>
      </c>
      <c r="AX20" s="297">
        <v>8</v>
      </c>
      <c r="AY20" s="87"/>
      <c r="AZ20" s="95"/>
      <c r="BA20" s="95"/>
      <c r="BB20" s="95"/>
      <c r="BC20" s="95"/>
      <c r="BD20" s="95"/>
      <c r="BE20" s="95"/>
      <c r="BF20" s="95"/>
      <c r="BG20" s="95"/>
      <c r="BH20" s="8"/>
      <c r="BI20" s="7">
        <f>E20+F20+G20+H20+I20+J20+K20+L20+M20+N20+O20+P20+Q20+R20+S20+T20+U20+Y20+Z20+AA20+AB20+AC20+AD20+AE20+AF20+AG20+AH20+AI20+AJ20+AK20+AL20+AM20+AN20+AO20+AP20+AQ20+AR20</f>
        <v>32</v>
      </c>
      <c r="BJ20" s="7"/>
    </row>
    <row r="21" spans="1:62" ht="13.5" thickBot="1">
      <c r="A21" s="377"/>
      <c r="B21" s="337"/>
      <c r="C21" s="335"/>
      <c r="D21" s="20" t="s">
        <v>8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1">
        <v>1</v>
      </c>
      <c r="M21" s="41">
        <v>1</v>
      </c>
      <c r="N21" s="41">
        <v>1</v>
      </c>
      <c r="O21" s="41">
        <v>1</v>
      </c>
      <c r="P21" s="41">
        <v>1</v>
      </c>
      <c r="Q21" s="41">
        <v>1</v>
      </c>
      <c r="R21" s="41">
        <v>1</v>
      </c>
      <c r="S21" s="41">
        <v>1</v>
      </c>
      <c r="T21" s="41">
        <v>1</v>
      </c>
      <c r="U21" s="41"/>
      <c r="V21" s="118"/>
      <c r="W21" s="118"/>
      <c r="X21" s="118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87"/>
      <c r="AT21" s="297">
        <v>0</v>
      </c>
      <c r="AU21" s="297">
        <v>0</v>
      </c>
      <c r="AV21" s="297">
        <v>8</v>
      </c>
      <c r="AW21" s="297">
        <v>8</v>
      </c>
      <c r="AX21" s="297">
        <v>8</v>
      </c>
      <c r="AY21" s="87"/>
      <c r="AZ21" s="95"/>
      <c r="BA21" s="95"/>
      <c r="BB21" s="95"/>
      <c r="BC21" s="95"/>
      <c r="BD21" s="95"/>
      <c r="BE21" s="95"/>
      <c r="BF21" s="95"/>
      <c r="BG21" s="95"/>
      <c r="BH21" s="8"/>
      <c r="BI21" s="7"/>
      <c r="BJ21" s="7">
        <f>E21+F21+G21+H21+I21+J21+K21+L21+M21+N21+O21+P21+Q21+R21+S21+T21+U21+Y21+Z21+AA21+AB21+AD21+AE21+AF21+AG21+AH21+AI21+AJ21+AK21+AL21+AM21+AN21+AO21+AP21+AQ21+AR21</f>
        <v>16</v>
      </c>
    </row>
    <row r="22" spans="1:62" ht="12.75" customHeight="1" thickBot="1">
      <c r="A22" s="377"/>
      <c r="B22" s="338" t="s">
        <v>32</v>
      </c>
      <c r="C22" s="340" t="s">
        <v>37</v>
      </c>
      <c r="D22" s="27" t="s">
        <v>7</v>
      </c>
      <c r="E22" s="28">
        <f>E24+E26+E28</f>
        <v>6</v>
      </c>
      <c r="F22" s="28">
        <f aca="true" t="shared" si="4" ref="F22:U22">F24+F26+F28</f>
        <v>8</v>
      </c>
      <c r="G22" s="28">
        <f t="shared" si="4"/>
        <v>6</v>
      </c>
      <c r="H22" s="28">
        <f t="shared" si="4"/>
        <v>8</v>
      </c>
      <c r="I22" s="28">
        <f t="shared" si="4"/>
        <v>6</v>
      </c>
      <c r="J22" s="28">
        <f t="shared" si="4"/>
        <v>8</v>
      </c>
      <c r="K22" s="28">
        <f t="shared" si="4"/>
        <v>6</v>
      </c>
      <c r="L22" s="28">
        <f t="shared" si="4"/>
        <v>8</v>
      </c>
      <c r="M22" s="28">
        <f t="shared" si="4"/>
        <v>6</v>
      </c>
      <c r="N22" s="28">
        <f t="shared" si="4"/>
        <v>8</v>
      </c>
      <c r="O22" s="28">
        <f t="shared" si="4"/>
        <v>6</v>
      </c>
      <c r="P22" s="28">
        <f t="shared" si="4"/>
        <v>8</v>
      </c>
      <c r="Q22" s="28">
        <f t="shared" si="4"/>
        <v>6</v>
      </c>
      <c r="R22" s="28">
        <f t="shared" si="4"/>
        <v>8</v>
      </c>
      <c r="S22" s="28">
        <f t="shared" si="4"/>
        <v>6</v>
      </c>
      <c r="T22" s="28">
        <f t="shared" si="4"/>
        <v>10</v>
      </c>
      <c r="U22" s="28">
        <f t="shared" si="4"/>
        <v>12</v>
      </c>
      <c r="V22" s="18"/>
      <c r="W22" s="18"/>
      <c r="X22" s="18"/>
      <c r="Y22" s="28">
        <f aca="true" t="shared" si="5" ref="Y22:AR22">Y24+Y26+Y28</f>
        <v>2</v>
      </c>
      <c r="Z22" s="28">
        <f t="shared" si="5"/>
        <v>2</v>
      </c>
      <c r="AA22" s="28">
        <f t="shared" si="5"/>
        <v>2</v>
      </c>
      <c r="AB22" s="28">
        <f t="shared" si="5"/>
        <v>2</v>
      </c>
      <c r="AC22" s="28">
        <f t="shared" si="5"/>
        <v>2</v>
      </c>
      <c r="AD22" s="28">
        <f t="shared" si="5"/>
        <v>2</v>
      </c>
      <c r="AE22" s="28">
        <f t="shared" si="5"/>
        <v>2</v>
      </c>
      <c r="AF22" s="28">
        <f t="shared" si="5"/>
        <v>2</v>
      </c>
      <c r="AG22" s="28">
        <f t="shared" si="5"/>
        <v>2</v>
      </c>
      <c r="AH22" s="28">
        <f t="shared" si="5"/>
        <v>2</v>
      </c>
      <c r="AI22" s="28">
        <f t="shared" si="5"/>
        <v>2</v>
      </c>
      <c r="AJ22" s="28">
        <f t="shared" si="5"/>
        <v>2</v>
      </c>
      <c r="AK22" s="28">
        <f t="shared" si="5"/>
        <v>2</v>
      </c>
      <c r="AL22" s="28">
        <f t="shared" si="5"/>
        <v>2</v>
      </c>
      <c r="AM22" s="28">
        <f t="shared" si="5"/>
        <v>2</v>
      </c>
      <c r="AN22" s="28">
        <f t="shared" si="5"/>
        <v>2</v>
      </c>
      <c r="AO22" s="28">
        <f t="shared" si="5"/>
        <v>2</v>
      </c>
      <c r="AP22" s="28">
        <f t="shared" si="5"/>
        <v>0</v>
      </c>
      <c r="AQ22" s="28">
        <f t="shared" si="5"/>
        <v>0</v>
      </c>
      <c r="AR22" s="28">
        <f t="shared" si="5"/>
        <v>0</v>
      </c>
      <c r="AS22" s="16"/>
      <c r="AT22" s="297">
        <v>0</v>
      </c>
      <c r="AU22" s="297">
        <v>0</v>
      </c>
      <c r="AV22" s="297">
        <v>8</v>
      </c>
      <c r="AW22" s="297">
        <v>8</v>
      </c>
      <c r="AX22" s="297">
        <v>8</v>
      </c>
      <c r="AY22" s="16"/>
      <c r="AZ22" s="17"/>
      <c r="BA22" s="17"/>
      <c r="BB22" s="17"/>
      <c r="BC22" s="17"/>
      <c r="BD22" s="17"/>
      <c r="BE22" s="17"/>
      <c r="BF22" s="17"/>
      <c r="BG22" s="17"/>
      <c r="BH22" s="195"/>
      <c r="BI22" s="200">
        <f>E22+F22+G22+H22+I22+J22+K22+L22+M22+N22+O22+P22+Q22+R22+S22+T22+U22+Y22+Z22+AA22+AB22+AC22+AD22+AE22+AF22+AG22+AH22+AI22+AJ22+AK22+AL22+AM22+AN22+AO22+AP22+AQ22+AR22</f>
        <v>160</v>
      </c>
      <c r="BJ22" s="96"/>
    </row>
    <row r="23" spans="1:62" ht="14.25" thickBot="1">
      <c r="A23" s="377"/>
      <c r="B23" s="339"/>
      <c r="C23" s="341"/>
      <c r="D23" s="29" t="s">
        <v>8</v>
      </c>
      <c r="E23" s="36">
        <f>E25+E27+E29</f>
        <v>3</v>
      </c>
      <c r="F23" s="36">
        <f aca="true" t="shared" si="6" ref="F23:U23">F25+F27+F29</f>
        <v>4</v>
      </c>
      <c r="G23" s="36">
        <f t="shared" si="6"/>
        <v>3</v>
      </c>
      <c r="H23" s="36">
        <f t="shared" si="6"/>
        <v>4</v>
      </c>
      <c r="I23" s="36">
        <f t="shared" si="6"/>
        <v>3</v>
      </c>
      <c r="J23" s="36">
        <f t="shared" si="6"/>
        <v>4</v>
      </c>
      <c r="K23" s="36">
        <f t="shared" si="6"/>
        <v>3</v>
      </c>
      <c r="L23" s="36">
        <f t="shared" si="6"/>
        <v>4</v>
      </c>
      <c r="M23" s="36">
        <f t="shared" si="6"/>
        <v>3</v>
      </c>
      <c r="N23" s="36">
        <f t="shared" si="6"/>
        <v>4</v>
      </c>
      <c r="O23" s="36">
        <f t="shared" si="6"/>
        <v>3</v>
      </c>
      <c r="P23" s="36">
        <f t="shared" si="6"/>
        <v>4</v>
      </c>
      <c r="Q23" s="36">
        <f t="shared" si="6"/>
        <v>3</v>
      </c>
      <c r="R23" s="36">
        <f t="shared" si="6"/>
        <v>4</v>
      </c>
      <c r="S23" s="36">
        <f t="shared" si="6"/>
        <v>3</v>
      </c>
      <c r="T23" s="36">
        <f t="shared" si="6"/>
        <v>5</v>
      </c>
      <c r="U23" s="28">
        <f t="shared" si="6"/>
        <v>6</v>
      </c>
      <c r="V23" s="22"/>
      <c r="W23" s="22"/>
      <c r="X23" s="22"/>
      <c r="Y23" s="36">
        <f aca="true" t="shared" si="7" ref="Y23:AR23">Y25+Y27+Y29</f>
        <v>1</v>
      </c>
      <c r="Z23" s="36">
        <f t="shared" si="7"/>
        <v>1</v>
      </c>
      <c r="AA23" s="36">
        <f t="shared" si="7"/>
        <v>1</v>
      </c>
      <c r="AB23" s="36">
        <f t="shared" si="7"/>
        <v>1</v>
      </c>
      <c r="AC23" s="36">
        <f t="shared" si="7"/>
        <v>1</v>
      </c>
      <c r="AD23" s="36">
        <f t="shared" si="7"/>
        <v>1</v>
      </c>
      <c r="AE23" s="36">
        <f t="shared" si="7"/>
        <v>1</v>
      </c>
      <c r="AF23" s="36">
        <f t="shared" si="7"/>
        <v>1</v>
      </c>
      <c r="AG23" s="36">
        <f t="shared" si="7"/>
        <v>1</v>
      </c>
      <c r="AH23" s="36">
        <f t="shared" si="7"/>
        <v>1</v>
      </c>
      <c r="AI23" s="36">
        <f t="shared" si="7"/>
        <v>1</v>
      </c>
      <c r="AJ23" s="36">
        <f t="shared" si="7"/>
        <v>1</v>
      </c>
      <c r="AK23" s="36">
        <f t="shared" si="7"/>
        <v>1</v>
      </c>
      <c r="AL23" s="36">
        <f t="shared" si="7"/>
        <v>1</v>
      </c>
      <c r="AM23" s="36">
        <f t="shared" si="7"/>
        <v>1</v>
      </c>
      <c r="AN23" s="36">
        <f t="shared" si="7"/>
        <v>1</v>
      </c>
      <c r="AO23" s="36">
        <f t="shared" si="7"/>
        <v>1</v>
      </c>
      <c r="AP23" s="36">
        <f t="shared" si="7"/>
        <v>0</v>
      </c>
      <c r="AQ23" s="36">
        <f t="shared" si="7"/>
        <v>0</v>
      </c>
      <c r="AR23" s="36">
        <f t="shared" si="7"/>
        <v>0</v>
      </c>
      <c r="AS23" s="23"/>
      <c r="AT23" s="297">
        <v>0</v>
      </c>
      <c r="AU23" s="297">
        <v>0</v>
      </c>
      <c r="AV23" s="297">
        <v>8</v>
      </c>
      <c r="AW23" s="297">
        <v>8</v>
      </c>
      <c r="AX23" s="297">
        <v>8</v>
      </c>
      <c r="AY23" s="23"/>
      <c r="AZ23" s="24"/>
      <c r="BA23" s="24"/>
      <c r="BB23" s="24"/>
      <c r="BC23" s="24"/>
      <c r="BD23" s="24"/>
      <c r="BE23" s="24"/>
      <c r="BF23" s="24"/>
      <c r="BG23" s="24"/>
      <c r="BH23" s="193"/>
      <c r="BI23" s="201"/>
      <c r="BJ23" s="202">
        <f>E23+F23+G23+H23+I23+J23+K23+L23+M23+N23+O23+P23+Q23+R23+S23+T23+U23+Y23+Z23+AA23+AB23+AC23+AD23+AE23+AF23+AG23+AH23+AI23+AJ23+AK23+AL23+AM23+AN23+AO23+AP23+AQ23+AR23</f>
        <v>80</v>
      </c>
    </row>
    <row r="24" spans="1:62" ht="12.75">
      <c r="A24" s="377"/>
      <c r="B24" s="336" t="s">
        <v>33</v>
      </c>
      <c r="C24" s="334" t="s">
        <v>22</v>
      </c>
      <c r="D24" s="14" t="s">
        <v>7</v>
      </c>
      <c r="E24" s="75">
        <v>2</v>
      </c>
      <c r="F24" s="15">
        <v>4</v>
      </c>
      <c r="G24" s="15">
        <v>2</v>
      </c>
      <c r="H24" s="15">
        <v>4</v>
      </c>
      <c r="I24" s="15">
        <v>2</v>
      </c>
      <c r="J24" s="15">
        <v>4</v>
      </c>
      <c r="K24" s="15">
        <v>2</v>
      </c>
      <c r="L24" s="14">
        <v>4</v>
      </c>
      <c r="M24" s="14">
        <v>2</v>
      </c>
      <c r="N24" s="14">
        <v>4</v>
      </c>
      <c r="O24" s="14">
        <v>2</v>
      </c>
      <c r="P24" s="14">
        <v>4</v>
      </c>
      <c r="Q24" s="14">
        <v>2</v>
      </c>
      <c r="R24" s="14">
        <v>4</v>
      </c>
      <c r="S24" s="14">
        <v>2</v>
      </c>
      <c r="T24" s="14">
        <v>6</v>
      </c>
      <c r="U24" s="65">
        <v>8</v>
      </c>
      <c r="V24" s="18"/>
      <c r="W24" s="18"/>
      <c r="X24" s="18"/>
      <c r="Y24" s="14"/>
      <c r="Z24" s="14"/>
      <c r="AA24" s="14"/>
      <c r="AB24" s="14"/>
      <c r="AC24" s="14"/>
      <c r="AD24" s="14"/>
      <c r="AE24" s="14"/>
      <c r="AF24" s="14"/>
      <c r="AG24" s="14"/>
      <c r="AH24" s="15"/>
      <c r="AI24" s="15"/>
      <c r="AJ24" s="15"/>
      <c r="AK24" s="15"/>
      <c r="AL24" s="14"/>
      <c r="AM24" s="15"/>
      <c r="AN24" s="15"/>
      <c r="AO24" s="15"/>
      <c r="AP24" s="15"/>
      <c r="AQ24" s="15"/>
      <c r="AR24" s="15"/>
      <c r="AS24" s="16"/>
      <c r="AT24" s="297">
        <v>0</v>
      </c>
      <c r="AU24" s="297">
        <v>0</v>
      </c>
      <c r="AV24" s="297">
        <v>8</v>
      </c>
      <c r="AW24" s="297">
        <v>8</v>
      </c>
      <c r="AX24" s="297">
        <v>8</v>
      </c>
      <c r="AY24" s="16"/>
      <c r="AZ24" s="17"/>
      <c r="BA24" s="17"/>
      <c r="BB24" s="17"/>
      <c r="BC24" s="17"/>
      <c r="BD24" s="17"/>
      <c r="BE24" s="17"/>
      <c r="BF24" s="17"/>
      <c r="BG24" s="17"/>
      <c r="BH24" s="195"/>
      <c r="BI24" s="204">
        <f>E24+F24+G24+H24+I24+J24+K24+L24+M24+N24+O24+P24+Q24+R24+S24+T24+U24+Y24+Z24+AA24+AB24+AC24+AD24+AE24+AF24+AG24+AH24+AI24+AJ24+AK24+AL24+AM24+AN24+AO24+AP24+AQ24+AR24</f>
        <v>58</v>
      </c>
      <c r="BJ24" s="96"/>
    </row>
    <row r="25" spans="1:62" ht="13.5" thickBot="1">
      <c r="A25" s="377"/>
      <c r="B25" s="337"/>
      <c r="C25" s="335"/>
      <c r="D25" s="20" t="s">
        <v>8</v>
      </c>
      <c r="E25" s="40">
        <v>1</v>
      </c>
      <c r="F25" s="40">
        <v>2</v>
      </c>
      <c r="G25" s="40">
        <v>1</v>
      </c>
      <c r="H25" s="40">
        <v>2</v>
      </c>
      <c r="I25" s="40">
        <v>1</v>
      </c>
      <c r="J25" s="40">
        <v>2</v>
      </c>
      <c r="K25" s="40">
        <v>1</v>
      </c>
      <c r="L25" s="40">
        <v>2</v>
      </c>
      <c r="M25" s="40">
        <v>1</v>
      </c>
      <c r="N25" s="40">
        <v>2</v>
      </c>
      <c r="O25" s="40">
        <v>1</v>
      </c>
      <c r="P25" s="40">
        <v>2</v>
      </c>
      <c r="Q25" s="40">
        <v>1</v>
      </c>
      <c r="R25" s="40">
        <v>2</v>
      </c>
      <c r="S25" s="40">
        <v>1</v>
      </c>
      <c r="T25" s="40">
        <v>3</v>
      </c>
      <c r="U25" s="102">
        <v>4</v>
      </c>
      <c r="V25" s="22"/>
      <c r="W25" s="22"/>
      <c r="X25" s="22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23"/>
      <c r="AT25" s="297">
        <v>0</v>
      </c>
      <c r="AU25" s="297">
        <v>0</v>
      </c>
      <c r="AV25" s="297">
        <v>8</v>
      </c>
      <c r="AW25" s="297">
        <v>8</v>
      </c>
      <c r="AX25" s="297">
        <v>8</v>
      </c>
      <c r="AY25" s="23"/>
      <c r="AZ25" s="24"/>
      <c r="BA25" s="24"/>
      <c r="BB25" s="24"/>
      <c r="BC25" s="24"/>
      <c r="BD25" s="24"/>
      <c r="BE25" s="24"/>
      <c r="BF25" s="24"/>
      <c r="BG25" s="24"/>
      <c r="BH25" s="193"/>
      <c r="BI25" s="201"/>
      <c r="BJ25" s="205">
        <f>E25+F25+G25+H25+I25+J25+K25+L25+M25+N25+O25+P25+Q25+R25+S25+T25+U25+Y25+Z25+AA25+AB25+AD25+AE25+AF25+AG25+AH25+AI25+AJ25+AK25+AL25+AM25+AN25+AO25+AP25+AQ25+AR25</f>
        <v>29</v>
      </c>
    </row>
    <row r="26" spans="1:62" ht="12.75">
      <c r="A26" s="377"/>
      <c r="B26" s="336" t="s">
        <v>34</v>
      </c>
      <c r="C26" s="334" t="s">
        <v>51</v>
      </c>
      <c r="D26" s="14" t="s">
        <v>7</v>
      </c>
      <c r="E26" s="15">
        <v>2</v>
      </c>
      <c r="F26" s="15">
        <v>2</v>
      </c>
      <c r="G26" s="15">
        <v>2</v>
      </c>
      <c r="H26" s="15">
        <v>2</v>
      </c>
      <c r="I26" s="15">
        <v>2</v>
      </c>
      <c r="J26" s="15">
        <v>2</v>
      </c>
      <c r="K26" s="15">
        <v>2</v>
      </c>
      <c r="L26" s="14">
        <v>2</v>
      </c>
      <c r="M26" s="14">
        <v>2</v>
      </c>
      <c r="N26" s="14">
        <v>2</v>
      </c>
      <c r="O26" s="14">
        <v>2</v>
      </c>
      <c r="P26" s="14">
        <v>2</v>
      </c>
      <c r="Q26" s="14">
        <v>2</v>
      </c>
      <c r="R26" s="14">
        <v>2</v>
      </c>
      <c r="S26" s="14">
        <v>2</v>
      </c>
      <c r="T26" s="14">
        <v>2</v>
      </c>
      <c r="U26" s="65">
        <v>4</v>
      </c>
      <c r="V26" s="18"/>
      <c r="W26" s="18"/>
      <c r="X26" s="18"/>
      <c r="Y26" s="14">
        <v>2</v>
      </c>
      <c r="Z26" s="14">
        <v>2</v>
      </c>
      <c r="AA26" s="14">
        <v>2</v>
      </c>
      <c r="AB26" s="14">
        <v>2</v>
      </c>
      <c r="AC26" s="14">
        <v>2</v>
      </c>
      <c r="AD26" s="14">
        <v>2</v>
      </c>
      <c r="AE26" s="14">
        <v>2</v>
      </c>
      <c r="AF26" s="14">
        <v>2</v>
      </c>
      <c r="AG26" s="14">
        <v>2</v>
      </c>
      <c r="AH26" s="15">
        <v>2</v>
      </c>
      <c r="AI26" s="15">
        <v>2</v>
      </c>
      <c r="AJ26" s="15">
        <v>2</v>
      </c>
      <c r="AK26" s="15">
        <v>2</v>
      </c>
      <c r="AL26" s="14">
        <v>2</v>
      </c>
      <c r="AM26" s="15">
        <v>2</v>
      </c>
      <c r="AN26" s="15">
        <v>2</v>
      </c>
      <c r="AO26" s="15">
        <v>2</v>
      </c>
      <c r="AP26" s="15"/>
      <c r="AQ26" s="15"/>
      <c r="AR26" s="15"/>
      <c r="AS26" s="16"/>
      <c r="AT26" s="297">
        <v>0</v>
      </c>
      <c r="AU26" s="297">
        <v>0</v>
      </c>
      <c r="AV26" s="297">
        <v>8</v>
      </c>
      <c r="AW26" s="297">
        <v>8</v>
      </c>
      <c r="AX26" s="297">
        <v>8</v>
      </c>
      <c r="AY26" s="16"/>
      <c r="AZ26" s="17"/>
      <c r="BA26" s="17"/>
      <c r="BB26" s="17"/>
      <c r="BC26" s="17"/>
      <c r="BD26" s="17"/>
      <c r="BE26" s="17"/>
      <c r="BF26" s="17"/>
      <c r="BG26" s="17"/>
      <c r="BH26" s="195"/>
      <c r="BI26" s="204">
        <f>E26+F26+G26+H26+I26+J26+K26+L26+M26+N26+O26+P26+Q26+R26+S26+T26+U26+Y26+Z26+AA26+AB26+AC26+AD26+AE26+AF26+AG26+AH26+AI26+AJ26+AK26+AL26+AM26+AN26+AO26+AP26+AQ26+AR26</f>
        <v>70</v>
      </c>
      <c r="BJ26" s="96"/>
    </row>
    <row r="27" spans="1:62" ht="13.5" thickBot="1">
      <c r="A27" s="377"/>
      <c r="B27" s="337"/>
      <c r="C27" s="335"/>
      <c r="D27" s="20" t="s">
        <v>8</v>
      </c>
      <c r="E27" s="40">
        <v>1</v>
      </c>
      <c r="F27" s="40">
        <v>1</v>
      </c>
      <c r="G27" s="40">
        <v>1</v>
      </c>
      <c r="H27" s="40">
        <v>1</v>
      </c>
      <c r="I27" s="40">
        <v>1</v>
      </c>
      <c r="J27" s="40">
        <v>1</v>
      </c>
      <c r="K27" s="40">
        <v>1</v>
      </c>
      <c r="L27" s="40">
        <v>1</v>
      </c>
      <c r="M27" s="40">
        <v>1</v>
      </c>
      <c r="N27" s="40">
        <v>1</v>
      </c>
      <c r="O27" s="40">
        <v>1</v>
      </c>
      <c r="P27" s="40">
        <v>1</v>
      </c>
      <c r="Q27" s="40">
        <v>1</v>
      </c>
      <c r="R27" s="40">
        <v>1</v>
      </c>
      <c r="S27" s="40">
        <v>1</v>
      </c>
      <c r="T27" s="40">
        <v>1</v>
      </c>
      <c r="U27" s="102">
        <v>2</v>
      </c>
      <c r="V27" s="22"/>
      <c r="W27" s="22"/>
      <c r="X27" s="22"/>
      <c r="Y27" s="40">
        <v>1</v>
      </c>
      <c r="Z27" s="40">
        <v>1</v>
      </c>
      <c r="AA27" s="40">
        <v>1</v>
      </c>
      <c r="AB27" s="40">
        <v>1</v>
      </c>
      <c r="AC27" s="40">
        <v>1</v>
      </c>
      <c r="AD27" s="40">
        <v>1</v>
      </c>
      <c r="AE27" s="40">
        <v>1</v>
      </c>
      <c r="AF27" s="40">
        <v>1</v>
      </c>
      <c r="AG27" s="40">
        <v>1</v>
      </c>
      <c r="AH27" s="40">
        <v>1</v>
      </c>
      <c r="AI27" s="40">
        <v>1</v>
      </c>
      <c r="AJ27" s="40">
        <v>1</v>
      </c>
      <c r="AK27" s="40">
        <v>1</v>
      </c>
      <c r="AL27" s="40">
        <v>1</v>
      </c>
      <c r="AM27" s="40">
        <v>1</v>
      </c>
      <c r="AN27" s="40">
        <v>1</v>
      </c>
      <c r="AO27" s="40">
        <v>1</v>
      </c>
      <c r="AP27" s="40"/>
      <c r="AQ27" s="40"/>
      <c r="AR27" s="40"/>
      <c r="AS27" s="89"/>
      <c r="AT27" s="297">
        <v>0</v>
      </c>
      <c r="AU27" s="297">
        <v>0</v>
      </c>
      <c r="AV27" s="297">
        <v>8</v>
      </c>
      <c r="AW27" s="297">
        <v>8</v>
      </c>
      <c r="AX27" s="297">
        <v>8</v>
      </c>
      <c r="AY27" s="89"/>
      <c r="AZ27" s="94"/>
      <c r="BA27" s="94"/>
      <c r="BB27" s="94"/>
      <c r="BC27" s="94"/>
      <c r="BD27" s="94"/>
      <c r="BE27" s="94"/>
      <c r="BF27" s="94"/>
      <c r="BG27" s="94"/>
      <c r="BH27" s="190"/>
      <c r="BI27" s="206"/>
      <c r="BJ27" s="97">
        <f>E27+F27+G27+H27+I27+J27+K27+L27+M27+N27+O27+P27+Q27+R27+S27+T27+U27+Y27+Z27+AA27+AB27+AC27+AD27+AE27+AF27+AG27+AH27+AI27+AJ27+AK27+AL27+AM27+AN27+AO27+AP27+AQ27+AR27</f>
        <v>35</v>
      </c>
    </row>
    <row r="28" spans="1:62" ht="12.75">
      <c r="A28" s="377"/>
      <c r="B28" s="336" t="s">
        <v>48</v>
      </c>
      <c r="C28" s="334" t="s">
        <v>49</v>
      </c>
      <c r="D28" s="14" t="s">
        <v>7</v>
      </c>
      <c r="E28" s="137">
        <v>2</v>
      </c>
      <c r="F28" s="137">
        <v>2</v>
      </c>
      <c r="G28" s="137">
        <v>2</v>
      </c>
      <c r="H28" s="137">
        <v>2</v>
      </c>
      <c r="I28" s="137">
        <v>2</v>
      </c>
      <c r="J28" s="137">
        <v>2</v>
      </c>
      <c r="K28" s="137">
        <v>2</v>
      </c>
      <c r="L28" s="137">
        <v>2</v>
      </c>
      <c r="M28" s="137">
        <v>2</v>
      </c>
      <c r="N28" s="137">
        <v>2</v>
      </c>
      <c r="O28" s="137">
        <v>2</v>
      </c>
      <c r="P28" s="137">
        <v>2</v>
      </c>
      <c r="Q28" s="137">
        <v>2</v>
      </c>
      <c r="R28" s="137">
        <v>2</v>
      </c>
      <c r="S28" s="137">
        <v>2</v>
      </c>
      <c r="T28" s="137">
        <v>2</v>
      </c>
      <c r="U28" s="65"/>
      <c r="V28" s="118"/>
      <c r="W28" s="118"/>
      <c r="X28" s="118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92"/>
      <c r="AT28" s="297">
        <v>0</v>
      </c>
      <c r="AU28" s="297">
        <v>0</v>
      </c>
      <c r="AV28" s="297">
        <v>8</v>
      </c>
      <c r="AW28" s="297">
        <v>8</v>
      </c>
      <c r="AX28" s="297">
        <v>8</v>
      </c>
      <c r="AY28" s="92"/>
      <c r="AZ28" s="95"/>
      <c r="BA28" s="95"/>
      <c r="BB28" s="95"/>
      <c r="BC28" s="95"/>
      <c r="BD28" s="95"/>
      <c r="BE28" s="95"/>
      <c r="BF28" s="95"/>
      <c r="BG28" s="95"/>
      <c r="BH28" s="197"/>
      <c r="BI28" s="210">
        <f>E28+F28+G28+H28+I28+J28+K28+L28+M28+N28+O28+P28+Q28+R28+S28+T28+U28+Y28+Z28+AA28+AB28+AC28+AD28+AE28+AF28+AG28+AH28+AI28+AJ28+AK28+AL28+AM28+AN28+AO28+AP28+AQ28+AR28</f>
        <v>32</v>
      </c>
      <c r="BJ28" s="230"/>
    </row>
    <row r="29" spans="1:62" ht="13.5" thickBot="1">
      <c r="A29" s="377"/>
      <c r="B29" s="337"/>
      <c r="C29" s="335"/>
      <c r="D29" s="120" t="s">
        <v>8</v>
      </c>
      <c r="E29" s="184">
        <v>1</v>
      </c>
      <c r="F29" s="184">
        <v>1</v>
      </c>
      <c r="G29" s="184">
        <v>1</v>
      </c>
      <c r="H29" s="184">
        <v>1</v>
      </c>
      <c r="I29" s="184">
        <v>1</v>
      </c>
      <c r="J29" s="184">
        <v>1</v>
      </c>
      <c r="K29" s="184">
        <v>1</v>
      </c>
      <c r="L29" s="184">
        <v>1</v>
      </c>
      <c r="M29" s="184">
        <v>1</v>
      </c>
      <c r="N29" s="184">
        <v>1</v>
      </c>
      <c r="O29" s="184">
        <v>1</v>
      </c>
      <c r="P29" s="184">
        <v>1</v>
      </c>
      <c r="Q29" s="184">
        <v>1</v>
      </c>
      <c r="R29" s="184">
        <v>1</v>
      </c>
      <c r="S29" s="184">
        <v>1</v>
      </c>
      <c r="T29" s="184">
        <v>1</v>
      </c>
      <c r="U29" s="185"/>
      <c r="V29" s="118"/>
      <c r="W29" s="118"/>
      <c r="X29" s="11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92"/>
      <c r="AT29" s="297">
        <v>0</v>
      </c>
      <c r="AU29" s="297">
        <v>0</v>
      </c>
      <c r="AV29" s="297">
        <v>8</v>
      </c>
      <c r="AW29" s="297">
        <v>8</v>
      </c>
      <c r="AX29" s="297">
        <v>8</v>
      </c>
      <c r="AY29" s="92"/>
      <c r="AZ29" s="95"/>
      <c r="BA29" s="95"/>
      <c r="BB29" s="95"/>
      <c r="BC29" s="95"/>
      <c r="BD29" s="95"/>
      <c r="BE29" s="95"/>
      <c r="BF29" s="95"/>
      <c r="BG29" s="95"/>
      <c r="BH29" s="197"/>
      <c r="BI29" s="210"/>
      <c r="BJ29" s="230">
        <f>E29+F29+G29+H29+I29+J29+K29+L29+M29+N29+O29+P29+Q29+R29+S29+T29+U29+Y29+Z29+AA29+AB29+AC29+AD29+AE29+AF29+AG29+AH29+AI29+AJ29+AK29+AL29+AM29+AN29+AO29+AP29+AQ29+AR29</f>
        <v>16</v>
      </c>
    </row>
    <row r="30" spans="1:62" ht="12.75" customHeight="1" thickBot="1">
      <c r="A30" s="377"/>
      <c r="B30" s="338" t="s">
        <v>36</v>
      </c>
      <c r="C30" s="340" t="s">
        <v>35</v>
      </c>
      <c r="D30" s="27" t="s">
        <v>7</v>
      </c>
      <c r="E30" s="28">
        <f>E32+E34+E36+E38+E40+E42+E44+E46</f>
        <v>18</v>
      </c>
      <c r="F30" s="28">
        <f aca="true" t="shared" si="8" ref="F30:U30">F32+F34+F36+F38+F40+F42+F44+F46</f>
        <v>16</v>
      </c>
      <c r="G30" s="28">
        <f t="shared" si="8"/>
        <v>18</v>
      </c>
      <c r="H30" s="28">
        <f t="shared" si="8"/>
        <v>16</v>
      </c>
      <c r="I30" s="28">
        <f t="shared" si="8"/>
        <v>18</v>
      </c>
      <c r="J30" s="28">
        <f t="shared" si="8"/>
        <v>16</v>
      </c>
      <c r="K30" s="28">
        <f t="shared" si="8"/>
        <v>18</v>
      </c>
      <c r="L30" s="28">
        <f t="shared" si="8"/>
        <v>16</v>
      </c>
      <c r="M30" s="28">
        <f t="shared" si="8"/>
        <v>18</v>
      </c>
      <c r="N30" s="28">
        <f t="shared" si="8"/>
        <v>16</v>
      </c>
      <c r="O30" s="28">
        <f t="shared" si="8"/>
        <v>18</v>
      </c>
      <c r="P30" s="28">
        <f t="shared" si="8"/>
        <v>16</v>
      </c>
      <c r="Q30" s="28">
        <f t="shared" si="8"/>
        <v>18</v>
      </c>
      <c r="R30" s="28">
        <f t="shared" si="8"/>
        <v>16</v>
      </c>
      <c r="S30" s="28">
        <f t="shared" si="8"/>
        <v>18</v>
      </c>
      <c r="T30" s="28">
        <f t="shared" si="8"/>
        <v>14</v>
      </c>
      <c r="U30" s="30">
        <f t="shared" si="8"/>
        <v>8</v>
      </c>
      <c r="V30" s="18"/>
      <c r="W30" s="18"/>
      <c r="X30" s="18"/>
      <c r="Y30" s="28">
        <f aca="true" t="shared" si="9" ref="Y30:AR30">Y32+Y34+Y36+Y38+Y40+Y42+Y44+Y46</f>
        <v>10</v>
      </c>
      <c r="Z30" s="28">
        <f t="shared" si="9"/>
        <v>10</v>
      </c>
      <c r="AA30" s="28">
        <f t="shared" si="9"/>
        <v>10</v>
      </c>
      <c r="AB30" s="28">
        <f t="shared" si="9"/>
        <v>10</v>
      </c>
      <c r="AC30" s="28">
        <f t="shared" si="9"/>
        <v>10</v>
      </c>
      <c r="AD30" s="28">
        <f t="shared" si="9"/>
        <v>10</v>
      </c>
      <c r="AE30" s="28">
        <f t="shared" si="9"/>
        <v>10</v>
      </c>
      <c r="AF30" s="28">
        <f t="shared" si="9"/>
        <v>10</v>
      </c>
      <c r="AG30" s="28">
        <f t="shared" si="9"/>
        <v>10</v>
      </c>
      <c r="AH30" s="28">
        <f t="shared" si="9"/>
        <v>10</v>
      </c>
      <c r="AI30" s="28">
        <f t="shared" si="9"/>
        <v>10</v>
      </c>
      <c r="AJ30" s="28">
        <f t="shared" si="9"/>
        <v>10</v>
      </c>
      <c r="AK30" s="28">
        <f t="shared" si="9"/>
        <v>10</v>
      </c>
      <c r="AL30" s="28">
        <f t="shared" si="9"/>
        <v>10</v>
      </c>
      <c r="AM30" s="28">
        <f t="shared" si="9"/>
        <v>10</v>
      </c>
      <c r="AN30" s="28">
        <f t="shared" si="9"/>
        <v>10</v>
      </c>
      <c r="AO30" s="28">
        <f t="shared" si="9"/>
        <v>10</v>
      </c>
      <c r="AP30" s="28">
        <f t="shared" si="9"/>
        <v>10</v>
      </c>
      <c r="AQ30" s="28">
        <f t="shared" si="9"/>
        <v>14</v>
      </c>
      <c r="AR30" s="28">
        <f t="shared" si="9"/>
        <v>10</v>
      </c>
      <c r="AS30" s="90"/>
      <c r="AT30" s="297">
        <v>0</v>
      </c>
      <c r="AU30" s="297">
        <v>0</v>
      </c>
      <c r="AV30" s="297">
        <v>8</v>
      </c>
      <c r="AW30" s="297">
        <v>8</v>
      </c>
      <c r="AX30" s="297">
        <v>8</v>
      </c>
      <c r="AY30" s="90"/>
      <c r="AZ30" s="10"/>
      <c r="BA30" s="10"/>
      <c r="BB30" s="10"/>
      <c r="BC30" s="10"/>
      <c r="BD30" s="10"/>
      <c r="BE30" s="10"/>
      <c r="BF30" s="10"/>
      <c r="BG30" s="10"/>
      <c r="BH30" s="194"/>
      <c r="BI30" s="231">
        <f>E30+F30+G30+H30+I30+J30+K30+L30+M30+N30+O30+P30+Q30+R30+S30+T30+U30+Y30+Z30+AA30+AB30+AC30+AD30+AE30+AF30+AG30+AH30+AI30+AJ30+AK30+AL30+AM30+AN30+AO30+AP30+AQ30+AR30</f>
        <v>482</v>
      </c>
      <c r="BJ30" s="100"/>
    </row>
    <row r="31" spans="1:62" ht="14.25" thickBot="1">
      <c r="A31" s="377"/>
      <c r="B31" s="339"/>
      <c r="C31" s="341"/>
      <c r="D31" s="29" t="s">
        <v>8</v>
      </c>
      <c r="E31" s="36">
        <f>E33+E35+E37+E39+E41+E43+E45+E47</f>
        <v>9</v>
      </c>
      <c r="F31" s="36">
        <f aca="true" t="shared" si="10" ref="F31:U31">F33+F35+F37+F39+F41+F43+F45+F47</f>
        <v>8</v>
      </c>
      <c r="G31" s="36">
        <f t="shared" si="10"/>
        <v>9</v>
      </c>
      <c r="H31" s="36">
        <f t="shared" si="10"/>
        <v>8</v>
      </c>
      <c r="I31" s="36">
        <f t="shared" si="10"/>
        <v>9</v>
      </c>
      <c r="J31" s="36">
        <f t="shared" si="10"/>
        <v>9</v>
      </c>
      <c r="K31" s="36">
        <f t="shared" si="10"/>
        <v>9</v>
      </c>
      <c r="L31" s="36">
        <f t="shared" si="10"/>
        <v>9</v>
      </c>
      <c r="M31" s="36">
        <f t="shared" si="10"/>
        <v>9</v>
      </c>
      <c r="N31" s="36">
        <f t="shared" si="10"/>
        <v>8</v>
      </c>
      <c r="O31" s="36">
        <f t="shared" si="10"/>
        <v>9</v>
      </c>
      <c r="P31" s="36">
        <f t="shared" si="10"/>
        <v>8</v>
      </c>
      <c r="Q31" s="36">
        <f t="shared" si="10"/>
        <v>10</v>
      </c>
      <c r="R31" s="36">
        <f t="shared" si="10"/>
        <v>9</v>
      </c>
      <c r="S31" s="36">
        <f t="shared" si="10"/>
        <v>10</v>
      </c>
      <c r="T31" s="36">
        <f t="shared" si="10"/>
        <v>8</v>
      </c>
      <c r="U31" s="36">
        <f t="shared" si="10"/>
        <v>4</v>
      </c>
      <c r="V31" s="22"/>
      <c r="W31" s="22"/>
      <c r="X31" s="22"/>
      <c r="Y31" s="36">
        <f aca="true" t="shared" si="11" ref="Y31:AR31">Y33+Y35+Y37+Y39+Y41+Y43+Y45+Y47</f>
        <v>4</v>
      </c>
      <c r="Z31" s="36">
        <f t="shared" si="11"/>
        <v>5</v>
      </c>
      <c r="AA31" s="36">
        <f t="shared" si="11"/>
        <v>5</v>
      </c>
      <c r="AB31" s="36">
        <f t="shared" si="11"/>
        <v>4</v>
      </c>
      <c r="AC31" s="36">
        <f t="shared" si="11"/>
        <v>5</v>
      </c>
      <c r="AD31" s="36">
        <f t="shared" si="11"/>
        <v>5</v>
      </c>
      <c r="AE31" s="36">
        <f t="shared" si="11"/>
        <v>4</v>
      </c>
      <c r="AF31" s="36">
        <f t="shared" si="11"/>
        <v>5</v>
      </c>
      <c r="AG31" s="36">
        <f t="shared" si="11"/>
        <v>5</v>
      </c>
      <c r="AH31" s="36">
        <f t="shared" si="11"/>
        <v>5</v>
      </c>
      <c r="AI31" s="36">
        <f t="shared" si="11"/>
        <v>5</v>
      </c>
      <c r="AJ31" s="36">
        <f t="shared" si="11"/>
        <v>5</v>
      </c>
      <c r="AK31" s="36">
        <f t="shared" si="11"/>
        <v>5</v>
      </c>
      <c r="AL31" s="36">
        <f t="shared" si="11"/>
        <v>5</v>
      </c>
      <c r="AM31" s="36">
        <f t="shared" si="11"/>
        <v>5</v>
      </c>
      <c r="AN31" s="36">
        <f t="shared" si="11"/>
        <v>4</v>
      </c>
      <c r="AO31" s="36">
        <f t="shared" si="11"/>
        <v>4</v>
      </c>
      <c r="AP31" s="36">
        <f t="shared" si="11"/>
        <v>5</v>
      </c>
      <c r="AQ31" s="36">
        <f t="shared" si="11"/>
        <v>6</v>
      </c>
      <c r="AR31" s="36">
        <f t="shared" si="11"/>
        <v>5</v>
      </c>
      <c r="AS31" s="23"/>
      <c r="AT31" s="297">
        <v>0</v>
      </c>
      <c r="AU31" s="297">
        <v>0</v>
      </c>
      <c r="AV31" s="297">
        <v>8</v>
      </c>
      <c r="AW31" s="297">
        <v>8</v>
      </c>
      <c r="AX31" s="297">
        <v>8</v>
      </c>
      <c r="AY31" s="23"/>
      <c r="AZ31" s="24"/>
      <c r="BA31" s="24"/>
      <c r="BB31" s="24"/>
      <c r="BC31" s="24"/>
      <c r="BD31" s="24"/>
      <c r="BE31" s="24"/>
      <c r="BF31" s="24"/>
      <c r="BG31" s="24"/>
      <c r="BH31" s="193"/>
      <c r="BI31" s="201"/>
      <c r="BJ31" s="202">
        <f>E31+F31+G31+H31+I31+J31+K31+L31+M31+N31+O31+P31+Q31+R31+S31+T31+U31+Y31+Z31+AA31+AB31+AC31+AD31+AE31+AF31+AG31+AH31+AI31+AJ31+AK31+AL31+AM31+AN31+AO31+AP31+AQ31+AR31</f>
        <v>241</v>
      </c>
    </row>
    <row r="32" spans="1:62" ht="12.75">
      <c r="A32" s="377"/>
      <c r="B32" s="336" t="s">
        <v>38</v>
      </c>
      <c r="C32" s="334" t="s">
        <v>67</v>
      </c>
      <c r="D32" s="14" t="s">
        <v>7</v>
      </c>
      <c r="E32" s="75">
        <v>4</v>
      </c>
      <c r="F32" s="15">
        <v>2</v>
      </c>
      <c r="G32" s="15">
        <v>4</v>
      </c>
      <c r="H32" s="15">
        <v>2</v>
      </c>
      <c r="I32" s="15">
        <v>4</v>
      </c>
      <c r="J32" s="15">
        <v>2</v>
      </c>
      <c r="K32" s="15">
        <v>4</v>
      </c>
      <c r="L32" s="14">
        <v>2</v>
      </c>
      <c r="M32" s="14">
        <v>4</v>
      </c>
      <c r="N32" s="14">
        <v>2</v>
      </c>
      <c r="O32" s="14">
        <v>4</v>
      </c>
      <c r="P32" s="14">
        <v>2</v>
      </c>
      <c r="Q32" s="14">
        <v>4</v>
      </c>
      <c r="R32" s="14">
        <v>2</v>
      </c>
      <c r="S32" s="14">
        <v>4</v>
      </c>
      <c r="T32" s="14">
        <v>2</v>
      </c>
      <c r="U32" s="65">
        <v>2</v>
      </c>
      <c r="V32" s="18"/>
      <c r="W32" s="18"/>
      <c r="X32" s="18"/>
      <c r="Y32" s="76">
        <v>2</v>
      </c>
      <c r="Z32" s="14">
        <v>2</v>
      </c>
      <c r="AA32" s="14">
        <v>2</v>
      </c>
      <c r="AB32" s="14">
        <v>2</v>
      </c>
      <c r="AC32" s="14">
        <v>2</v>
      </c>
      <c r="AD32" s="14">
        <v>2</v>
      </c>
      <c r="AE32" s="14">
        <v>2</v>
      </c>
      <c r="AF32" s="14">
        <v>2</v>
      </c>
      <c r="AG32" s="14">
        <v>2</v>
      </c>
      <c r="AH32" s="15">
        <v>2</v>
      </c>
      <c r="AI32" s="15">
        <v>2</v>
      </c>
      <c r="AJ32" s="15">
        <v>2</v>
      </c>
      <c r="AK32" s="15">
        <v>2</v>
      </c>
      <c r="AL32" s="14">
        <v>2</v>
      </c>
      <c r="AM32" s="15">
        <v>2</v>
      </c>
      <c r="AN32" s="15">
        <v>2</v>
      </c>
      <c r="AO32" s="15">
        <v>2</v>
      </c>
      <c r="AP32" s="15">
        <v>2</v>
      </c>
      <c r="AQ32" s="15">
        <v>2</v>
      </c>
      <c r="AR32" s="15"/>
      <c r="AS32" s="16"/>
      <c r="AT32" s="297">
        <v>0</v>
      </c>
      <c r="AU32" s="297">
        <v>0</v>
      </c>
      <c r="AV32" s="297">
        <v>8</v>
      </c>
      <c r="AW32" s="297">
        <v>8</v>
      </c>
      <c r="AX32" s="297">
        <v>8</v>
      </c>
      <c r="AY32" s="16"/>
      <c r="AZ32" s="17"/>
      <c r="BA32" s="17"/>
      <c r="BB32" s="17"/>
      <c r="BC32" s="17"/>
      <c r="BD32" s="17"/>
      <c r="BE32" s="17"/>
      <c r="BF32" s="17"/>
      <c r="BG32" s="17"/>
      <c r="BH32" s="195"/>
      <c r="BI32" s="204">
        <f>E32+F32+G32+H32+I32+J32+K32+L32+M32+N32+O32+P32+Q32+R32+S32+T32+U32+Y32+Z32+AA32+AB32+AC32+AD32+AE32+AF32+AG32+AH32+AI32+AJ32+AK32+AL32+AM32+AN32+AO32+AP32+AQ32+AR32</f>
        <v>88</v>
      </c>
      <c r="BJ32" s="96"/>
    </row>
    <row r="33" spans="1:62" ht="13.5" thickBot="1">
      <c r="A33" s="377"/>
      <c r="B33" s="337"/>
      <c r="C33" s="335"/>
      <c r="D33" s="20" t="s">
        <v>8</v>
      </c>
      <c r="E33" s="40">
        <v>2</v>
      </c>
      <c r="F33" s="40">
        <v>1</v>
      </c>
      <c r="G33" s="40">
        <v>2</v>
      </c>
      <c r="H33" s="40">
        <v>1</v>
      </c>
      <c r="I33" s="40">
        <v>2</v>
      </c>
      <c r="J33" s="40">
        <v>2</v>
      </c>
      <c r="K33" s="40">
        <v>2</v>
      </c>
      <c r="L33" s="40">
        <v>2</v>
      </c>
      <c r="M33" s="40">
        <v>2</v>
      </c>
      <c r="N33" s="40">
        <v>1</v>
      </c>
      <c r="O33" s="40">
        <v>2</v>
      </c>
      <c r="P33" s="40">
        <v>1</v>
      </c>
      <c r="Q33" s="40">
        <v>2</v>
      </c>
      <c r="R33" s="40">
        <v>1</v>
      </c>
      <c r="S33" s="40">
        <v>2</v>
      </c>
      <c r="T33" s="40">
        <v>1</v>
      </c>
      <c r="U33" s="41">
        <v>2</v>
      </c>
      <c r="V33" s="22"/>
      <c r="W33" s="22"/>
      <c r="X33" s="22"/>
      <c r="Y33" s="40">
        <v>1</v>
      </c>
      <c r="Z33" s="40">
        <v>1</v>
      </c>
      <c r="AA33" s="40">
        <v>1</v>
      </c>
      <c r="AB33" s="40"/>
      <c r="AC33" s="40">
        <v>1</v>
      </c>
      <c r="AD33" s="40">
        <v>1</v>
      </c>
      <c r="AE33" s="40"/>
      <c r="AF33" s="40">
        <v>1</v>
      </c>
      <c r="AG33" s="40">
        <v>1</v>
      </c>
      <c r="AH33" s="40">
        <v>1</v>
      </c>
      <c r="AI33" s="40">
        <v>1</v>
      </c>
      <c r="AJ33" s="40">
        <v>1</v>
      </c>
      <c r="AK33" s="40">
        <v>1</v>
      </c>
      <c r="AL33" s="40">
        <v>1</v>
      </c>
      <c r="AM33" s="40">
        <v>1</v>
      </c>
      <c r="AN33" s="40"/>
      <c r="AO33" s="40">
        <v>1</v>
      </c>
      <c r="AP33" s="40">
        <v>1</v>
      </c>
      <c r="AQ33" s="40">
        <v>1</v>
      </c>
      <c r="AR33" s="40"/>
      <c r="AS33" s="23"/>
      <c r="AT33" s="297">
        <v>0</v>
      </c>
      <c r="AU33" s="297">
        <v>0</v>
      </c>
      <c r="AV33" s="297">
        <v>8</v>
      </c>
      <c r="AW33" s="297">
        <v>8</v>
      </c>
      <c r="AX33" s="297">
        <v>8</v>
      </c>
      <c r="AY33" s="23"/>
      <c r="AZ33" s="24"/>
      <c r="BA33" s="24"/>
      <c r="BB33" s="24"/>
      <c r="BC33" s="24"/>
      <c r="BD33" s="24"/>
      <c r="BE33" s="24"/>
      <c r="BF33" s="24"/>
      <c r="BG33" s="24"/>
      <c r="BH33" s="193"/>
      <c r="BI33" s="201"/>
      <c r="BJ33" s="205">
        <f>E33+F33+G33+H33+I33+J33+K33+L33+M33+N33+O33+P33+Q33+R33+S33+T33+U33+Y33+Z33+AA33+AB33+AC33+AD33+AE33+AF33+AG33+AH33+AI33+AJ33+AK33+AL33+AM33+AN33+AO33+AP33+AQ33+AR33</f>
        <v>44</v>
      </c>
    </row>
    <row r="34" spans="1:62" ht="12.75">
      <c r="A34" s="377"/>
      <c r="B34" s="336" t="s">
        <v>39</v>
      </c>
      <c r="C34" s="334" t="s">
        <v>68</v>
      </c>
      <c r="D34" s="14" t="s">
        <v>7</v>
      </c>
      <c r="E34" s="75">
        <v>4</v>
      </c>
      <c r="F34" s="15">
        <v>2</v>
      </c>
      <c r="G34" s="15">
        <v>4</v>
      </c>
      <c r="H34" s="15">
        <v>2</v>
      </c>
      <c r="I34" s="15">
        <v>4</v>
      </c>
      <c r="J34" s="15">
        <v>2</v>
      </c>
      <c r="K34" s="15">
        <v>4</v>
      </c>
      <c r="L34" s="14">
        <v>2</v>
      </c>
      <c r="M34" s="14">
        <v>4</v>
      </c>
      <c r="N34" s="14">
        <v>2</v>
      </c>
      <c r="O34" s="14">
        <v>4</v>
      </c>
      <c r="P34" s="14">
        <v>2</v>
      </c>
      <c r="Q34" s="14">
        <v>4</v>
      </c>
      <c r="R34" s="14">
        <v>2</v>
      </c>
      <c r="S34" s="14">
        <v>4</v>
      </c>
      <c r="T34" s="14">
        <v>2</v>
      </c>
      <c r="U34" s="65"/>
      <c r="V34" s="18"/>
      <c r="W34" s="18"/>
      <c r="X34" s="18"/>
      <c r="Y34" s="76"/>
      <c r="Z34" s="14"/>
      <c r="AA34" s="14"/>
      <c r="AB34" s="14"/>
      <c r="AC34" s="14"/>
      <c r="AD34" s="14"/>
      <c r="AE34" s="14"/>
      <c r="AF34" s="14"/>
      <c r="AG34" s="14"/>
      <c r="AH34" s="15"/>
      <c r="AI34" s="15"/>
      <c r="AJ34" s="15"/>
      <c r="AK34" s="15"/>
      <c r="AL34" s="14"/>
      <c r="AM34" s="15"/>
      <c r="AN34" s="15"/>
      <c r="AO34" s="15"/>
      <c r="AP34" s="15"/>
      <c r="AQ34" s="15"/>
      <c r="AR34" s="15"/>
      <c r="AS34" s="16"/>
      <c r="AT34" s="297">
        <v>0</v>
      </c>
      <c r="AU34" s="297">
        <v>0</v>
      </c>
      <c r="AV34" s="297">
        <v>8</v>
      </c>
      <c r="AW34" s="297">
        <v>8</v>
      </c>
      <c r="AX34" s="297">
        <v>8</v>
      </c>
      <c r="AY34" s="16"/>
      <c r="AZ34" s="17"/>
      <c r="BA34" s="17"/>
      <c r="BB34" s="17"/>
      <c r="BC34" s="17"/>
      <c r="BD34" s="17"/>
      <c r="BE34" s="17"/>
      <c r="BF34" s="17"/>
      <c r="BG34" s="17"/>
      <c r="BH34" s="195"/>
      <c r="BI34" s="204">
        <f>E34+F34+G34+H34+I34+J34+K34+L34+M34+N34+O34+P34+Q34+R34+S34+T34+U34+Y34+Z34+AA34+AB34+AC34+AD34+AE34+AF34+AG34+AH34+AI34+AJ34+AK34+AL34+AM34+AN34+AO34+AP34+AQ34+AR34</f>
        <v>48</v>
      </c>
      <c r="BJ34" s="96"/>
    </row>
    <row r="35" spans="1:62" ht="13.5" thickBot="1">
      <c r="A35" s="377"/>
      <c r="B35" s="337"/>
      <c r="C35" s="335"/>
      <c r="D35" s="20" t="s">
        <v>8</v>
      </c>
      <c r="E35" s="40">
        <v>2</v>
      </c>
      <c r="F35" s="40">
        <v>1</v>
      </c>
      <c r="G35" s="40">
        <v>2</v>
      </c>
      <c r="H35" s="40">
        <v>1</v>
      </c>
      <c r="I35" s="40">
        <v>2</v>
      </c>
      <c r="J35" s="40">
        <v>1</v>
      </c>
      <c r="K35" s="40">
        <v>2</v>
      </c>
      <c r="L35" s="40">
        <v>1</v>
      </c>
      <c r="M35" s="40">
        <v>2</v>
      </c>
      <c r="N35" s="40">
        <v>1</v>
      </c>
      <c r="O35" s="40">
        <v>2</v>
      </c>
      <c r="P35" s="40">
        <v>1</v>
      </c>
      <c r="Q35" s="40">
        <v>2</v>
      </c>
      <c r="R35" s="40">
        <v>1</v>
      </c>
      <c r="S35" s="40">
        <v>2</v>
      </c>
      <c r="T35" s="40">
        <v>1</v>
      </c>
      <c r="U35" s="102"/>
      <c r="V35" s="22"/>
      <c r="W35" s="22"/>
      <c r="X35" s="22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23"/>
      <c r="AT35" s="297">
        <v>0</v>
      </c>
      <c r="AU35" s="297">
        <v>0</v>
      </c>
      <c r="AV35" s="297">
        <v>8</v>
      </c>
      <c r="AW35" s="297">
        <v>8</v>
      </c>
      <c r="AX35" s="297">
        <v>8</v>
      </c>
      <c r="AY35" s="23"/>
      <c r="AZ35" s="24"/>
      <c r="BA35" s="24"/>
      <c r="BB35" s="24"/>
      <c r="BC35" s="24"/>
      <c r="BD35" s="24"/>
      <c r="BE35" s="24"/>
      <c r="BF35" s="24"/>
      <c r="BG35" s="24"/>
      <c r="BH35" s="193"/>
      <c r="BI35" s="201"/>
      <c r="BJ35" s="205">
        <f>E35+F35+G35+H35+I35+J35+K35+L35+M35+N35+O35+P35+Q35+R35+S35+T35+U35+Y35+Z35+AA35+AB35+AC35+AD35+AE35+AF35+AG35+AH35+AI35+AJ35+AK35+AL35+AM35+AN35+AO35+AP35+AQ35+AR35</f>
        <v>24</v>
      </c>
    </row>
    <row r="36" spans="1:62" ht="12.75">
      <c r="A36" s="377"/>
      <c r="B36" s="336" t="s">
        <v>40</v>
      </c>
      <c r="C36" s="334" t="s">
        <v>86</v>
      </c>
      <c r="D36" s="14" t="s">
        <v>7</v>
      </c>
      <c r="E36" s="15">
        <v>2</v>
      </c>
      <c r="F36" s="15">
        <v>2</v>
      </c>
      <c r="G36" s="15">
        <v>2</v>
      </c>
      <c r="H36" s="15">
        <v>2</v>
      </c>
      <c r="I36" s="15">
        <v>2</v>
      </c>
      <c r="J36" s="15">
        <v>2</v>
      </c>
      <c r="K36" s="15">
        <v>2</v>
      </c>
      <c r="L36" s="14">
        <v>2</v>
      </c>
      <c r="M36" s="14">
        <v>2</v>
      </c>
      <c r="N36" s="14">
        <v>2</v>
      </c>
      <c r="O36" s="14">
        <v>2</v>
      </c>
      <c r="P36" s="14">
        <v>2</v>
      </c>
      <c r="Q36" s="14">
        <v>2</v>
      </c>
      <c r="R36" s="14">
        <v>2</v>
      </c>
      <c r="S36" s="14">
        <v>2</v>
      </c>
      <c r="T36" s="14">
        <v>2</v>
      </c>
      <c r="U36" s="65">
        <v>6</v>
      </c>
      <c r="V36" s="18"/>
      <c r="W36" s="18"/>
      <c r="X36" s="18"/>
      <c r="Y36" s="14">
        <v>2</v>
      </c>
      <c r="Z36" s="14"/>
      <c r="AA36" s="14">
        <v>2</v>
      </c>
      <c r="AB36" s="14"/>
      <c r="AC36" s="14">
        <v>2</v>
      </c>
      <c r="AD36" s="14"/>
      <c r="AE36" s="14">
        <v>2</v>
      </c>
      <c r="AF36" s="14"/>
      <c r="AG36" s="14">
        <v>2</v>
      </c>
      <c r="AH36" s="15"/>
      <c r="AI36" s="15">
        <v>2</v>
      </c>
      <c r="AJ36" s="15"/>
      <c r="AK36" s="15">
        <v>2</v>
      </c>
      <c r="AL36" s="14"/>
      <c r="AM36" s="15">
        <v>2</v>
      </c>
      <c r="AN36" s="15"/>
      <c r="AO36" s="15">
        <v>2</v>
      </c>
      <c r="AP36" s="15">
        <v>2</v>
      </c>
      <c r="AQ36" s="15">
        <v>4</v>
      </c>
      <c r="AR36" s="15">
        <v>2</v>
      </c>
      <c r="AS36" s="16"/>
      <c r="AT36" s="297">
        <v>0</v>
      </c>
      <c r="AU36" s="297">
        <v>0</v>
      </c>
      <c r="AV36" s="297">
        <v>8</v>
      </c>
      <c r="AW36" s="297">
        <v>8</v>
      </c>
      <c r="AX36" s="297">
        <v>8</v>
      </c>
      <c r="AY36" s="16"/>
      <c r="AZ36" s="17"/>
      <c r="BA36" s="17"/>
      <c r="BB36" s="17"/>
      <c r="BC36" s="17"/>
      <c r="BD36" s="17"/>
      <c r="BE36" s="17"/>
      <c r="BF36" s="17"/>
      <c r="BG36" s="17"/>
      <c r="BH36" s="195"/>
      <c r="BI36" s="204">
        <f>E36+F36+G36+H36+I36+J36+K36+L36+M36+N36+O36+P36+Q36+R36+S36+T36+U36+Y36+Z36+AA36+AB36+AC36+AD36+AE36+AF36+AG36+AH36+AI36+AJ36+AK36+AL36+AM36+AN36+AO36+AP36+AQ36+AR36</f>
        <v>64</v>
      </c>
      <c r="BJ36" s="96"/>
    </row>
    <row r="37" spans="1:62" ht="13.5" thickBot="1">
      <c r="A37" s="377"/>
      <c r="B37" s="337"/>
      <c r="C37" s="335"/>
      <c r="D37" s="20" t="s">
        <v>8</v>
      </c>
      <c r="E37" s="40">
        <v>1</v>
      </c>
      <c r="F37" s="40">
        <v>1</v>
      </c>
      <c r="G37" s="40">
        <v>1</v>
      </c>
      <c r="H37" s="40">
        <v>1</v>
      </c>
      <c r="I37" s="40">
        <v>1</v>
      </c>
      <c r="J37" s="40">
        <v>1</v>
      </c>
      <c r="K37" s="40">
        <v>1</v>
      </c>
      <c r="L37" s="40">
        <v>1</v>
      </c>
      <c r="M37" s="40">
        <v>1</v>
      </c>
      <c r="N37" s="40">
        <v>1</v>
      </c>
      <c r="O37" s="40">
        <v>1</v>
      </c>
      <c r="P37" s="40">
        <v>1</v>
      </c>
      <c r="Q37" s="40">
        <v>2</v>
      </c>
      <c r="R37" s="40">
        <v>2</v>
      </c>
      <c r="S37" s="40">
        <v>2</v>
      </c>
      <c r="T37" s="40">
        <v>2</v>
      </c>
      <c r="U37" s="41">
        <v>2</v>
      </c>
      <c r="V37" s="22"/>
      <c r="W37" s="22"/>
      <c r="X37" s="22"/>
      <c r="Y37" s="41"/>
      <c r="Z37" s="41"/>
      <c r="AA37" s="41">
        <v>1</v>
      </c>
      <c r="AB37" s="41"/>
      <c r="AC37" s="41">
        <v>1</v>
      </c>
      <c r="AD37" s="41"/>
      <c r="AE37" s="41">
        <v>1</v>
      </c>
      <c r="AF37" s="41"/>
      <c r="AG37" s="41">
        <v>1</v>
      </c>
      <c r="AH37" s="40"/>
      <c r="AI37" s="40">
        <v>1</v>
      </c>
      <c r="AJ37" s="40"/>
      <c r="AK37" s="40">
        <v>1</v>
      </c>
      <c r="AL37" s="41"/>
      <c r="AM37" s="40">
        <v>1</v>
      </c>
      <c r="AN37" s="40"/>
      <c r="AO37" s="40"/>
      <c r="AP37" s="40">
        <v>1</v>
      </c>
      <c r="AQ37" s="40">
        <v>1</v>
      </c>
      <c r="AR37" s="40">
        <v>1</v>
      </c>
      <c r="AS37" s="23"/>
      <c r="AT37" s="297">
        <v>0</v>
      </c>
      <c r="AU37" s="297">
        <v>0</v>
      </c>
      <c r="AV37" s="297">
        <v>8</v>
      </c>
      <c r="AW37" s="297">
        <v>8</v>
      </c>
      <c r="AX37" s="297">
        <v>8</v>
      </c>
      <c r="AY37" s="23"/>
      <c r="AZ37" s="24"/>
      <c r="BA37" s="24"/>
      <c r="BB37" s="24"/>
      <c r="BC37" s="24"/>
      <c r="BD37" s="24"/>
      <c r="BE37" s="24"/>
      <c r="BF37" s="24"/>
      <c r="BG37" s="24"/>
      <c r="BH37" s="193"/>
      <c r="BI37" s="201"/>
      <c r="BJ37" s="205">
        <f>E37+F37+G37+H37+I37+J37+K37+L37+M37+N37+O37+P37+Q37+R37+S37+T37+U37+Y37+Z37+AA37+AB37+AC37+AD37+AE37+AF37+AG37+AH37+AI37+AJ37+AK37+AL37+AM37+AN37+AO37+AP37+AQ37+AR37</f>
        <v>32</v>
      </c>
    </row>
    <row r="38" spans="1:62" ht="12.75">
      <c r="A38" s="377"/>
      <c r="B38" s="336" t="s">
        <v>41</v>
      </c>
      <c r="C38" s="334" t="s">
        <v>69</v>
      </c>
      <c r="D38" s="14" t="s">
        <v>7</v>
      </c>
      <c r="E38" s="75">
        <v>2</v>
      </c>
      <c r="F38" s="15">
        <v>4</v>
      </c>
      <c r="G38" s="15">
        <v>2</v>
      </c>
      <c r="H38" s="15">
        <v>4</v>
      </c>
      <c r="I38" s="15">
        <v>2</v>
      </c>
      <c r="J38" s="15">
        <v>4</v>
      </c>
      <c r="K38" s="15">
        <v>2</v>
      </c>
      <c r="L38" s="14">
        <v>4</v>
      </c>
      <c r="M38" s="14">
        <v>2</v>
      </c>
      <c r="N38" s="14">
        <v>4</v>
      </c>
      <c r="O38" s="14">
        <v>2</v>
      </c>
      <c r="P38" s="14">
        <v>4</v>
      </c>
      <c r="Q38" s="14">
        <v>2</v>
      </c>
      <c r="R38" s="14">
        <v>4</v>
      </c>
      <c r="S38" s="14">
        <v>2</v>
      </c>
      <c r="T38" s="14">
        <v>4</v>
      </c>
      <c r="U38" s="104"/>
      <c r="V38" s="18"/>
      <c r="W38" s="18"/>
      <c r="X38" s="18"/>
      <c r="Y38" s="76"/>
      <c r="Z38" s="14"/>
      <c r="AA38" s="14"/>
      <c r="AB38" s="14"/>
      <c r="AC38" s="14"/>
      <c r="AD38" s="14"/>
      <c r="AE38" s="14"/>
      <c r="AF38" s="14"/>
      <c r="AG38" s="14"/>
      <c r="AH38" s="15"/>
      <c r="AI38" s="15"/>
      <c r="AJ38" s="15"/>
      <c r="AK38" s="15"/>
      <c r="AL38" s="14"/>
      <c r="AM38" s="15"/>
      <c r="AN38" s="15"/>
      <c r="AO38" s="15"/>
      <c r="AP38" s="15"/>
      <c r="AQ38" s="15"/>
      <c r="AR38" s="15"/>
      <c r="AS38" s="16"/>
      <c r="AT38" s="297">
        <v>0</v>
      </c>
      <c r="AU38" s="297">
        <v>0</v>
      </c>
      <c r="AV38" s="297">
        <v>8</v>
      </c>
      <c r="AW38" s="297">
        <v>8</v>
      </c>
      <c r="AX38" s="297">
        <v>8</v>
      </c>
      <c r="AY38" s="16"/>
      <c r="AZ38" s="17"/>
      <c r="BA38" s="17"/>
      <c r="BB38" s="17"/>
      <c r="BC38" s="17"/>
      <c r="BD38" s="17"/>
      <c r="BE38" s="17"/>
      <c r="BF38" s="17"/>
      <c r="BG38" s="17"/>
      <c r="BH38" s="195"/>
      <c r="BI38" s="204">
        <f>E38+F38+G38+H38+I38+J38+K38+L38+M38+N38+O38+P38+Q38+R38+S38+T38+U38+Y38+Z38+AA38+AB38+AC38+AD38+AE38+AF38+AG38+AH38+AI38+AJ38+AK38+AL38+AM38+AN38+AO38+AP38+AQ38+AR38</f>
        <v>48</v>
      </c>
      <c r="BJ38" s="96"/>
    </row>
    <row r="39" spans="1:62" ht="13.5" thickBot="1">
      <c r="A39" s="377"/>
      <c r="B39" s="337"/>
      <c r="C39" s="335"/>
      <c r="D39" s="20" t="s">
        <v>8</v>
      </c>
      <c r="E39" s="40">
        <v>1</v>
      </c>
      <c r="F39" s="40">
        <v>2</v>
      </c>
      <c r="G39" s="40">
        <v>1</v>
      </c>
      <c r="H39" s="40">
        <v>2</v>
      </c>
      <c r="I39" s="40">
        <v>1</v>
      </c>
      <c r="J39" s="40">
        <v>2</v>
      </c>
      <c r="K39" s="40">
        <v>1</v>
      </c>
      <c r="L39" s="40">
        <v>2</v>
      </c>
      <c r="M39" s="40">
        <v>1</v>
      </c>
      <c r="N39" s="40">
        <v>2</v>
      </c>
      <c r="O39" s="40">
        <v>1</v>
      </c>
      <c r="P39" s="40">
        <v>2</v>
      </c>
      <c r="Q39" s="40">
        <v>1</v>
      </c>
      <c r="R39" s="40">
        <v>2</v>
      </c>
      <c r="S39" s="40">
        <v>1</v>
      </c>
      <c r="T39" s="40">
        <v>2</v>
      </c>
      <c r="U39" s="186"/>
      <c r="V39" s="22"/>
      <c r="W39" s="22"/>
      <c r="X39" s="22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23"/>
      <c r="AT39" s="297">
        <v>0</v>
      </c>
      <c r="AU39" s="297">
        <v>0</v>
      </c>
      <c r="AV39" s="297">
        <v>8</v>
      </c>
      <c r="AW39" s="297">
        <v>8</v>
      </c>
      <c r="AX39" s="297">
        <v>8</v>
      </c>
      <c r="AY39" s="23"/>
      <c r="AZ39" s="24"/>
      <c r="BA39" s="24"/>
      <c r="BB39" s="24"/>
      <c r="BC39" s="24"/>
      <c r="BD39" s="24"/>
      <c r="BE39" s="24"/>
      <c r="BF39" s="24"/>
      <c r="BG39" s="24"/>
      <c r="BH39" s="193"/>
      <c r="BI39" s="201"/>
      <c r="BJ39" s="205">
        <f>E39+F39+G39+H39+I39+J39+K39+L39+M39+N39+O39+P39+Q39+R39+S39+T39+U39+Y39+Z39+AA39+AB39+AC39+AD39+AE39+AF39+AG39+AH39+AI39+AJ39+AK39+AL39+AM39+AN39+AO39+AP39+AQ39+AR39</f>
        <v>24</v>
      </c>
    </row>
    <row r="40" spans="1:62" ht="12.75" customHeight="1">
      <c r="A40" s="377"/>
      <c r="B40" s="336" t="s">
        <v>42</v>
      </c>
      <c r="C40" s="334" t="s">
        <v>70</v>
      </c>
      <c r="D40" s="14" t="s">
        <v>7</v>
      </c>
      <c r="E40" s="15"/>
      <c r="F40" s="15"/>
      <c r="G40" s="15"/>
      <c r="H40" s="15"/>
      <c r="I40" s="15"/>
      <c r="J40" s="15"/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65"/>
      <c r="V40" s="18"/>
      <c r="W40" s="18"/>
      <c r="X40" s="18"/>
      <c r="Y40" s="76">
        <v>2</v>
      </c>
      <c r="Z40" s="14">
        <v>2</v>
      </c>
      <c r="AA40" s="14">
        <v>2</v>
      </c>
      <c r="AB40" s="14">
        <v>2</v>
      </c>
      <c r="AC40" s="14">
        <v>2</v>
      </c>
      <c r="AD40" s="14">
        <v>2</v>
      </c>
      <c r="AE40" s="14">
        <v>2</v>
      </c>
      <c r="AF40" s="14">
        <v>2</v>
      </c>
      <c r="AG40" s="14">
        <v>2</v>
      </c>
      <c r="AH40" s="15">
        <v>2</v>
      </c>
      <c r="AI40" s="15">
        <v>2</v>
      </c>
      <c r="AJ40" s="15">
        <v>2</v>
      </c>
      <c r="AK40" s="15">
        <v>2</v>
      </c>
      <c r="AL40" s="14">
        <v>2</v>
      </c>
      <c r="AM40" s="15">
        <v>2</v>
      </c>
      <c r="AN40" s="15">
        <v>2</v>
      </c>
      <c r="AO40" s="15">
        <v>2</v>
      </c>
      <c r="AP40" s="15">
        <v>2</v>
      </c>
      <c r="AQ40" s="15">
        <v>6</v>
      </c>
      <c r="AR40" s="15">
        <v>8</v>
      </c>
      <c r="AS40" s="16"/>
      <c r="AT40" s="297">
        <v>0</v>
      </c>
      <c r="AU40" s="297">
        <v>0</v>
      </c>
      <c r="AV40" s="297">
        <v>8</v>
      </c>
      <c r="AW40" s="297">
        <v>8</v>
      </c>
      <c r="AX40" s="297">
        <v>8</v>
      </c>
      <c r="AY40" s="16"/>
      <c r="AZ40" s="17"/>
      <c r="BA40" s="17"/>
      <c r="BB40" s="17"/>
      <c r="BC40" s="17"/>
      <c r="BD40" s="17"/>
      <c r="BE40" s="17"/>
      <c r="BF40" s="17"/>
      <c r="BG40" s="17"/>
      <c r="BH40" s="195"/>
      <c r="BI40" s="204">
        <f>E40+F40+G40+H40+I40+J40+K40+L40+M40+N40+O40+P40+Q40+R40+S40+T40+U40+Y40+Z40+AA40+AB40+AC40+AD40+AE40+AF40+AG40+AH40+AI40+AJ40+AK40+AL40+AM40+AN40+AO40+AP40+AQ40+AR40</f>
        <v>50</v>
      </c>
      <c r="BJ40" s="96"/>
    </row>
    <row r="41" spans="1:62" ht="13.5" thickBot="1">
      <c r="A41" s="377"/>
      <c r="B41" s="337"/>
      <c r="C41" s="335"/>
      <c r="D41" s="20" t="s">
        <v>8</v>
      </c>
      <c r="E41" s="40"/>
      <c r="F41" s="40"/>
      <c r="G41" s="40"/>
      <c r="H41" s="40"/>
      <c r="I41" s="40"/>
      <c r="J41" s="40"/>
      <c r="K41" s="40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22"/>
      <c r="W41" s="22"/>
      <c r="X41" s="22"/>
      <c r="Y41" s="40">
        <v>1</v>
      </c>
      <c r="Z41" s="40">
        <v>1</v>
      </c>
      <c r="AA41" s="40">
        <v>1</v>
      </c>
      <c r="AB41" s="40">
        <v>1</v>
      </c>
      <c r="AC41" s="40">
        <v>1</v>
      </c>
      <c r="AD41" s="40">
        <v>1</v>
      </c>
      <c r="AE41" s="40">
        <v>1</v>
      </c>
      <c r="AF41" s="40">
        <v>1</v>
      </c>
      <c r="AG41" s="40">
        <v>1</v>
      </c>
      <c r="AH41" s="40">
        <v>1</v>
      </c>
      <c r="AI41" s="40">
        <v>1</v>
      </c>
      <c r="AJ41" s="40">
        <v>1</v>
      </c>
      <c r="AK41" s="40">
        <v>1</v>
      </c>
      <c r="AL41" s="40">
        <v>1</v>
      </c>
      <c r="AM41" s="40">
        <v>1</v>
      </c>
      <c r="AN41" s="40">
        <v>1</v>
      </c>
      <c r="AO41" s="40">
        <v>1</v>
      </c>
      <c r="AP41" s="40">
        <v>1</v>
      </c>
      <c r="AQ41" s="40">
        <v>3</v>
      </c>
      <c r="AR41" s="40">
        <v>4</v>
      </c>
      <c r="AS41" s="23"/>
      <c r="AT41" s="297">
        <v>0</v>
      </c>
      <c r="AU41" s="297">
        <v>0</v>
      </c>
      <c r="AV41" s="297">
        <v>8</v>
      </c>
      <c r="AW41" s="297">
        <v>8</v>
      </c>
      <c r="AX41" s="297">
        <v>8</v>
      </c>
      <c r="AY41" s="23"/>
      <c r="AZ41" s="24"/>
      <c r="BA41" s="24"/>
      <c r="BB41" s="24"/>
      <c r="BC41" s="24"/>
      <c r="BD41" s="24"/>
      <c r="BE41" s="24"/>
      <c r="BF41" s="24"/>
      <c r="BG41" s="24"/>
      <c r="BH41" s="193"/>
      <c r="BI41" s="201"/>
      <c r="BJ41" s="205">
        <f>E41+F41+G41+H41+I41+J41+K41+L41+M41+N41+O41+P41+Q41+R41+S41+T41+U41+Y41+Z41+AA41+AB41+AC41+AD41+AE41+AF41+AG41+AH41+AI41+AJ41+AK41+AL41+AM41+AN41+AO41+AP41+AQ41+AR41</f>
        <v>25</v>
      </c>
    </row>
    <row r="42" spans="1:62" ht="12.75">
      <c r="A42" s="377"/>
      <c r="B42" s="336" t="s">
        <v>43</v>
      </c>
      <c r="C42" s="334" t="s">
        <v>71</v>
      </c>
      <c r="D42" s="14" t="s">
        <v>7</v>
      </c>
      <c r="E42" s="75">
        <v>4</v>
      </c>
      <c r="F42" s="15">
        <v>4</v>
      </c>
      <c r="G42" s="15">
        <v>4</v>
      </c>
      <c r="H42" s="15">
        <v>4</v>
      </c>
      <c r="I42" s="15">
        <v>4</v>
      </c>
      <c r="J42" s="15">
        <v>4</v>
      </c>
      <c r="K42" s="15">
        <v>4</v>
      </c>
      <c r="L42" s="14">
        <v>4</v>
      </c>
      <c r="M42" s="14">
        <v>4</v>
      </c>
      <c r="N42" s="14">
        <v>4</v>
      </c>
      <c r="O42" s="14">
        <v>4</v>
      </c>
      <c r="P42" s="14">
        <v>4</v>
      </c>
      <c r="Q42" s="14">
        <v>4</v>
      </c>
      <c r="R42" s="14">
        <v>4</v>
      </c>
      <c r="S42" s="14">
        <v>4</v>
      </c>
      <c r="T42" s="14">
        <v>4</v>
      </c>
      <c r="U42" s="65"/>
      <c r="V42" s="18"/>
      <c r="W42" s="18"/>
      <c r="X42" s="18"/>
      <c r="Y42" s="76"/>
      <c r="Z42" s="14"/>
      <c r="AA42" s="14"/>
      <c r="AB42" s="14"/>
      <c r="AC42" s="14"/>
      <c r="AD42" s="14"/>
      <c r="AE42" s="14"/>
      <c r="AF42" s="14"/>
      <c r="AG42" s="14"/>
      <c r="AH42" s="15"/>
      <c r="AI42" s="15"/>
      <c r="AJ42" s="15"/>
      <c r="AK42" s="15"/>
      <c r="AL42" s="14"/>
      <c r="AM42" s="15"/>
      <c r="AN42" s="15"/>
      <c r="AO42" s="15"/>
      <c r="AP42" s="15"/>
      <c r="AQ42" s="15"/>
      <c r="AR42" s="15"/>
      <c r="AS42" s="16"/>
      <c r="AT42" s="297">
        <v>0</v>
      </c>
      <c r="AU42" s="297">
        <v>0</v>
      </c>
      <c r="AV42" s="297">
        <v>8</v>
      </c>
      <c r="AW42" s="297">
        <v>8</v>
      </c>
      <c r="AX42" s="297">
        <v>8</v>
      </c>
      <c r="AY42" s="16"/>
      <c r="AZ42" s="17"/>
      <c r="BA42" s="17"/>
      <c r="BB42" s="17"/>
      <c r="BC42" s="17"/>
      <c r="BD42" s="17"/>
      <c r="BE42" s="17"/>
      <c r="BF42" s="17"/>
      <c r="BG42" s="17"/>
      <c r="BH42" s="195"/>
      <c r="BI42" s="204">
        <f>E42+F42+G42+H42+I42+J42+K42+L42+M42+N42+O42+P42+Q42+R42+S42+T42+U42+Y42+Z42+AA42+AB42+AC42+AD42+AE42+AF42+AG42+AH42+AI42+AJ42+AK42+AL42+AM42+AN42+AO42+AP42+AQ42+AR42</f>
        <v>64</v>
      </c>
      <c r="BJ42" s="96"/>
    </row>
    <row r="43" spans="1:62" ht="13.5" thickBot="1">
      <c r="A43" s="377"/>
      <c r="B43" s="343"/>
      <c r="C43" s="342"/>
      <c r="D43" s="32" t="s">
        <v>8</v>
      </c>
      <c r="E43" s="88">
        <v>2</v>
      </c>
      <c r="F43" s="88">
        <v>2</v>
      </c>
      <c r="G43" s="88">
        <v>2</v>
      </c>
      <c r="H43" s="88">
        <v>2</v>
      </c>
      <c r="I43" s="88">
        <v>2</v>
      </c>
      <c r="J43" s="88">
        <v>2</v>
      </c>
      <c r="K43" s="88">
        <v>2</v>
      </c>
      <c r="L43" s="88">
        <v>2</v>
      </c>
      <c r="M43" s="88">
        <v>2</v>
      </c>
      <c r="N43" s="88">
        <v>2</v>
      </c>
      <c r="O43" s="88">
        <v>2</v>
      </c>
      <c r="P43" s="88">
        <v>2</v>
      </c>
      <c r="Q43" s="88">
        <v>2</v>
      </c>
      <c r="R43" s="88">
        <v>2</v>
      </c>
      <c r="S43" s="88">
        <v>2</v>
      </c>
      <c r="T43" s="88">
        <v>2</v>
      </c>
      <c r="U43" s="186"/>
      <c r="V43" s="9"/>
      <c r="W43" s="9"/>
      <c r="X43" s="9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9"/>
      <c r="AT43" s="297">
        <v>0</v>
      </c>
      <c r="AU43" s="297">
        <v>0</v>
      </c>
      <c r="AV43" s="297">
        <v>8</v>
      </c>
      <c r="AW43" s="297">
        <v>8</v>
      </c>
      <c r="AX43" s="297">
        <v>8</v>
      </c>
      <c r="AY43" s="89"/>
      <c r="AZ43" s="94"/>
      <c r="BA43" s="94"/>
      <c r="BB43" s="94"/>
      <c r="BC43" s="94"/>
      <c r="BD43" s="94"/>
      <c r="BE43" s="94"/>
      <c r="BF43" s="94"/>
      <c r="BG43" s="94"/>
      <c r="BH43" s="190"/>
      <c r="BI43" s="206"/>
      <c r="BJ43" s="97">
        <f>E43+F43+G43+H43+I43+J43+K43+L43+M43+N43+O43+P43+Q43+R43+S43+T43+U43+Y43+Z43+AA43+AB43+AC43+AD43+AE43+AF43+AG43+AH43+AI43+AJ43+AK43+AL43+AM43+AN43+AO43+AP43+AQ43+AR43</f>
        <v>32</v>
      </c>
    </row>
    <row r="44" spans="1:62" ht="12.75">
      <c r="A44" s="378"/>
      <c r="B44" s="353" t="s">
        <v>50</v>
      </c>
      <c r="C44" s="355" t="s">
        <v>87</v>
      </c>
      <c r="D44" s="14" t="s">
        <v>7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68"/>
      <c r="V44" s="8"/>
      <c r="W44" s="8"/>
      <c r="X44" s="9"/>
      <c r="Y44" s="67">
        <v>2</v>
      </c>
      <c r="Z44" s="67">
        <v>4</v>
      </c>
      <c r="AA44" s="67">
        <v>2</v>
      </c>
      <c r="AB44" s="67">
        <v>4</v>
      </c>
      <c r="AC44" s="67">
        <v>2</v>
      </c>
      <c r="AD44" s="67">
        <v>4</v>
      </c>
      <c r="AE44" s="67">
        <v>2</v>
      </c>
      <c r="AF44" s="67">
        <v>4</v>
      </c>
      <c r="AG44" s="67">
        <v>2</v>
      </c>
      <c r="AH44" s="67">
        <v>4</v>
      </c>
      <c r="AI44" s="67">
        <v>2</v>
      </c>
      <c r="AJ44" s="67">
        <v>4</v>
      </c>
      <c r="AK44" s="67">
        <v>2</v>
      </c>
      <c r="AL44" s="67">
        <v>4</v>
      </c>
      <c r="AM44" s="67">
        <v>2</v>
      </c>
      <c r="AN44" s="67">
        <v>4</v>
      </c>
      <c r="AO44" s="67">
        <v>2</v>
      </c>
      <c r="AP44" s="67">
        <v>2</v>
      </c>
      <c r="AQ44" s="67"/>
      <c r="AR44" s="67"/>
      <c r="AS44" s="92"/>
      <c r="AT44" s="297">
        <v>0</v>
      </c>
      <c r="AU44" s="297">
        <v>0</v>
      </c>
      <c r="AV44" s="297">
        <v>8</v>
      </c>
      <c r="AW44" s="297">
        <v>8</v>
      </c>
      <c r="AX44" s="297">
        <v>8</v>
      </c>
      <c r="AY44" s="92"/>
      <c r="AZ44" s="95"/>
      <c r="BA44" s="95"/>
      <c r="BB44" s="95"/>
      <c r="BC44" s="95"/>
      <c r="BD44" s="95"/>
      <c r="BE44" s="95"/>
      <c r="BF44" s="95"/>
      <c r="BG44" s="95"/>
      <c r="BH44" s="197"/>
      <c r="BI44" s="204">
        <f>E44+F44+G44+H44+I44+J44+K44+L44+M44+N44+O44+P44+Q44+R44+S44+T44+U44+Y44+Z44+AA44+AB44+AC44+AD44+AE44+AF44+AG44+AH44+AI44+AJ44+AK44+AL44+AM44+AN44+AO44+AP44+AQ44+AR44</f>
        <v>52</v>
      </c>
      <c r="BJ44" s="230"/>
    </row>
    <row r="45" spans="1:62" ht="13.5" thickBot="1">
      <c r="A45" s="378"/>
      <c r="B45" s="354"/>
      <c r="C45" s="356"/>
      <c r="D45" s="32" t="s">
        <v>8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105"/>
      <c r="V45" s="8"/>
      <c r="W45" s="8"/>
      <c r="X45" s="8"/>
      <c r="Y45" s="91">
        <v>1</v>
      </c>
      <c r="Z45" s="91">
        <v>2</v>
      </c>
      <c r="AA45" s="91">
        <v>1</v>
      </c>
      <c r="AB45" s="91">
        <v>2</v>
      </c>
      <c r="AC45" s="91">
        <v>1</v>
      </c>
      <c r="AD45" s="91">
        <v>2</v>
      </c>
      <c r="AE45" s="91">
        <v>1</v>
      </c>
      <c r="AF45" s="91">
        <v>2</v>
      </c>
      <c r="AG45" s="91">
        <v>1</v>
      </c>
      <c r="AH45" s="91">
        <v>2</v>
      </c>
      <c r="AI45" s="91">
        <v>1</v>
      </c>
      <c r="AJ45" s="91">
        <v>2</v>
      </c>
      <c r="AK45" s="91">
        <v>1</v>
      </c>
      <c r="AL45" s="91">
        <v>2</v>
      </c>
      <c r="AM45" s="91">
        <v>1</v>
      </c>
      <c r="AN45" s="91">
        <v>2</v>
      </c>
      <c r="AO45" s="91">
        <v>1</v>
      </c>
      <c r="AP45" s="91">
        <v>1</v>
      </c>
      <c r="AQ45" s="91"/>
      <c r="AR45" s="91"/>
      <c r="AS45" s="92"/>
      <c r="AT45" s="297">
        <v>0</v>
      </c>
      <c r="AU45" s="297">
        <v>0</v>
      </c>
      <c r="AV45" s="297">
        <v>8</v>
      </c>
      <c r="AW45" s="297">
        <v>8</v>
      </c>
      <c r="AX45" s="297">
        <v>8</v>
      </c>
      <c r="AY45" s="92"/>
      <c r="AZ45" s="95"/>
      <c r="BA45" s="95"/>
      <c r="BB45" s="95"/>
      <c r="BC45" s="95"/>
      <c r="BD45" s="95"/>
      <c r="BE45" s="95"/>
      <c r="BF45" s="95"/>
      <c r="BG45" s="95"/>
      <c r="BH45" s="197"/>
      <c r="BI45" s="210"/>
      <c r="BJ45" s="97">
        <f>E45+F45+G45+H45+I45+J45+K45+L45+M45+N45+O45+P45+Q45+R45+S45+T45+U45+Y45+Z45+AA45+AB45+AC45+AD45+AE45+AF45+AG45+AH45+AI45+AJ45+AK45+AL45+AM45+AN45+AO45+AP45+AQ45+AR45</f>
        <v>26</v>
      </c>
    </row>
    <row r="46" spans="1:62" ht="12.75">
      <c r="A46" s="378"/>
      <c r="B46" s="336" t="s">
        <v>50</v>
      </c>
      <c r="C46" s="334" t="s">
        <v>52</v>
      </c>
      <c r="D46" s="14" t="s">
        <v>7</v>
      </c>
      <c r="E46" s="106">
        <v>2</v>
      </c>
      <c r="F46" s="106">
        <v>2</v>
      </c>
      <c r="G46" s="106">
        <v>2</v>
      </c>
      <c r="H46" s="106">
        <v>2</v>
      </c>
      <c r="I46" s="106">
        <v>2</v>
      </c>
      <c r="J46" s="106">
        <v>2</v>
      </c>
      <c r="K46" s="106">
        <v>2</v>
      </c>
      <c r="L46" s="106">
        <v>2</v>
      </c>
      <c r="M46" s="106">
        <v>2</v>
      </c>
      <c r="N46" s="106">
        <v>2</v>
      </c>
      <c r="O46" s="106">
        <v>2</v>
      </c>
      <c r="P46" s="106">
        <v>2</v>
      </c>
      <c r="Q46" s="106">
        <v>2</v>
      </c>
      <c r="R46" s="106">
        <v>2</v>
      </c>
      <c r="S46" s="106">
        <v>2</v>
      </c>
      <c r="T46" s="106"/>
      <c r="U46" s="68"/>
      <c r="V46" s="8"/>
      <c r="W46" s="8"/>
      <c r="X46" s="8"/>
      <c r="Y46" s="106">
        <v>2</v>
      </c>
      <c r="Z46" s="106">
        <v>2</v>
      </c>
      <c r="AA46" s="106">
        <v>2</v>
      </c>
      <c r="AB46" s="106">
        <v>2</v>
      </c>
      <c r="AC46" s="106">
        <v>2</v>
      </c>
      <c r="AD46" s="106">
        <v>2</v>
      </c>
      <c r="AE46" s="106">
        <v>2</v>
      </c>
      <c r="AF46" s="106">
        <v>2</v>
      </c>
      <c r="AG46" s="106">
        <v>2</v>
      </c>
      <c r="AH46" s="106">
        <v>2</v>
      </c>
      <c r="AI46" s="106">
        <v>2</v>
      </c>
      <c r="AJ46" s="106">
        <v>2</v>
      </c>
      <c r="AK46" s="106">
        <v>2</v>
      </c>
      <c r="AL46" s="106">
        <v>2</v>
      </c>
      <c r="AM46" s="106">
        <v>2</v>
      </c>
      <c r="AN46" s="106">
        <v>2</v>
      </c>
      <c r="AO46" s="106">
        <v>2</v>
      </c>
      <c r="AP46" s="106">
        <v>2</v>
      </c>
      <c r="AQ46" s="106">
        <v>2</v>
      </c>
      <c r="AR46" s="106"/>
      <c r="AS46" s="92"/>
      <c r="AT46" s="297">
        <v>0</v>
      </c>
      <c r="AU46" s="297">
        <v>0</v>
      </c>
      <c r="AV46" s="297">
        <v>8</v>
      </c>
      <c r="AW46" s="297">
        <v>8</v>
      </c>
      <c r="AX46" s="297">
        <v>8</v>
      </c>
      <c r="AY46" s="92"/>
      <c r="AZ46" s="95"/>
      <c r="BA46" s="95"/>
      <c r="BB46" s="95"/>
      <c r="BC46" s="95"/>
      <c r="BD46" s="95"/>
      <c r="BE46" s="95"/>
      <c r="BF46" s="95"/>
      <c r="BG46" s="95"/>
      <c r="BH46" s="197"/>
      <c r="BI46" s="210">
        <f>E46+F46+G46+H46+I46+J46+K46+L46+M46+N46+O46+P46+Q46+R46+S46+T46+U46+Y46+Z46+AA46+AB46+AC46+AD46+AE46+AF46+AG46+AH46+AI46+AJ46+AK46+AL46+AM46+AN46+AO46+AP46+AQ46+AR46</f>
        <v>68</v>
      </c>
      <c r="BJ46" s="230"/>
    </row>
    <row r="47" spans="1:62" ht="13.5" thickBot="1">
      <c r="A47" s="378"/>
      <c r="B47" s="337"/>
      <c r="C47" s="335"/>
      <c r="D47" s="32" t="s">
        <v>8</v>
      </c>
      <c r="E47" s="91">
        <v>1</v>
      </c>
      <c r="F47" s="91">
        <v>1</v>
      </c>
      <c r="G47" s="91">
        <v>1</v>
      </c>
      <c r="H47" s="91">
        <v>1</v>
      </c>
      <c r="I47" s="91">
        <v>1</v>
      </c>
      <c r="J47" s="91">
        <v>1</v>
      </c>
      <c r="K47" s="91">
        <v>1</v>
      </c>
      <c r="L47" s="91">
        <v>1</v>
      </c>
      <c r="M47" s="91">
        <v>1</v>
      </c>
      <c r="N47" s="91">
        <v>1</v>
      </c>
      <c r="O47" s="91">
        <v>1</v>
      </c>
      <c r="P47" s="91">
        <v>1</v>
      </c>
      <c r="Q47" s="91">
        <v>1</v>
      </c>
      <c r="R47" s="91">
        <v>1</v>
      </c>
      <c r="S47" s="91">
        <v>1</v>
      </c>
      <c r="T47" s="91"/>
      <c r="U47" s="105"/>
      <c r="V47" s="8"/>
      <c r="W47" s="8"/>
      <c r="X47" s="8"/>
      <c r="Y47" s="91">
        <v>1</v>
      </c>
      <c r="Z47" s="91">
        <v>1</v>
      </c>
      <c r="AA47" s="91">
        <v>1</v>
      </c>
      <c r="AB47" s="91">
        <v>1</v>
      </c>
      <c r="AC47" s="91">
        <v>1</v>
      </c>
      <c r="AD47" s="91">
        <v>1</v>
      </c>
      <c r="AE47" s="91">
        <v>1</v>
      </c>
      <c r="AF47" s="91">
        <v>1</v>
      </c>
      <c r="AG47" s="91">
        <v>1</v>
      </c>
      <c r="AH47" s="91">
        <v>1</v>
      </c>
      <c r="AI47" s="91">
        <v>1</v>
      </c>
      <c r="AJ47" s="91">
        <v>1</v>
      </c>
      <c r="AK47" s="91">
        <v>1</v>
      </c>
      <c r="AL47" s="91">
        <v>1</v>
      </c>
      <c r="AM47" s="91">
        <v>1</v>
      </c>
      <c r="AN47" s="91">
        <v>1</v>
      </c>
      <c r="AO47" s="91">
        <v>1</v>
      </c>
      <c r="AP47" s="91">
        <v>1</v>
      </c>
      <c r="AQ47" s="91">
        <v>1</v>
      </c>
      <c r="AR47" s="91"/>
      <c r="AS47" s="92"/>
      <c r="AT47" s="297">
        <v>0</v>
      </c>
      <c r="AU47" s="297">
        <v>0</v>
      </c>
      <c r="AV47" s="297">
        <v>8</v>
      </c>
      <c r="AW47" s="297">
        <v>8</v>
      </c>
      <c r="AX47" s="297">
        <v>8</v>
      </c>
      <c r="AY47" s="92"/>
      <c r="AZ47" s="95"/>
      <c r="BA47" s="95"/>
      <c r="BB47" s="95"/>
      <c r="BC47" s="95"/>
      <c r="BD47" s="95"/>
      <c r="BE47" s="95"/>
      <c r="BF47" s="95"/>
      <c r="BG47" s="95"/>
      <c r="BH47" s="197"/>
      <c r="BI47" s="210"/>
      <c r="BJ47" s="230">
        <f>E47+F47+G47+H47+I47+J47+K47+L47+M47+N47+O47+P47+Q47+R47+S47+T47+U47+Y47+Z47+AA47+AB47+AC47+AD47+AE47+AF47+AG47+AH47+AI47+AJ47+AK47+AL47+AM47+AN47+AO47+AP47+AQ47+AR47</f>
        <v>34</v>
      </c>
    </row>
    <row r="48" spans="1:62" ht="12.75">
      <c r="A48" s="377"/>
      <c r="B48" s="357" t="s">
        <v>44</v>
      </c>
      <c r="C48" s="344" t="s">
        <v>9</v>
      </c>
      <c r="D48" s="62" t="s">
        <v>7</v>
      </c>
      <c r="E48" s="12">
        <f>E50+E58</f>
        <v>0</v>
      </c>
      <c r="F48" s="12">
        <f aca="true" t="shared" si="12" ref="F48:U48">F50+F58</f>
        <v>0</v>
      </c>
      <c r="G48" s="12">
        <f t="shared" si="12"/>
        <v>0</v>
      </c>
      <c r="H48" s="12">
        <f t="shared" si="12"/>
        <v>0</v>
      </c>
      <c r="I48" s="12">
        <f t="shared" si="12"/>
        <v>0</v>
      </c>
      <c r="J48" s="12">
        <f t="shared" si="12"/>
        <v>0</v>
      </c>
      <c r="K48" s="12">
        <f t="shared" si="12"/>
        <v>0</v>
      </c>
      <c r="L48" s="62">
        <f t="shared" si="12"/>
        <v>0</v>
      </c>
      <c r="M48" s="62">
        <f t="shared" si="12"/>
        <v>0</v>
      </c>
      <c r="N48" s="62">
        <f t="shared" si="12"/>
        <v>0</v>
      </c>
      <c r="O48" s="62">
        <f t="shared" si="12"/>
        <v>0</v>
      </c>
      <c r="P48" s="62">
        <f t="shared" si="12"/>
        <v>0</v>
      </c>
      <c r="Q48" s="62">
        <f t="shared" si="12"/>
        <v>0</v>
      </c>
      <c r="R48" s="62">
        <f t="shared" si="12"/>
        <v>0</v>
      </c>
      <c r="S48" s="62">
        <f t="shared" si="12"/>
        <v>0</v>
      </c>
      <c r="T48" s="62">
        <f t="shared" si="12"/>
        <v>0</v>
      </c>
      <c r="U48" s="62">
        <f t="shared" si="12"/>
        <v>0</v>
      </c>
      <c r="V48" s="11"/>
      <c r="W48" s="11"/>
      <c r="X48" s="11"/>
      <c r="Y48" s="12">
        <f aca="true" t="shared" si="13" ref="Y48:AR48">Y50+Y58</f>
        <v>18</v>
      </c>
      <c r="Z48" s="85">
        <f t="shared" si="13"/>
        <v>18</v>
      </c>
      <c r="AA48" s="85">
        <f t="shared" si="13"/>
        <v>18</v>
      </c>
      <c r="AB48" s="85">
        <f t="shared" si="13"/>
        <v>18</v>
      </c>
      <c r="AC48" s="85">
        <f t="shared" si="13"/>
        <v>18</v>
      </c>
      <c r="AD48" s="85">
        <f t="shared" si="13"/>
        <v>18</v>
      </c>
      <c r="AE48" s="85">
        <f t="shared" si="13"/>
        <v>18</v>
      </c>
      <c r="AF48" s="85">
        <f t="shared" si="13"/>
        <v>18</v>
      </c>
      <c r="AG48" s="85">
        <f t="shared" si="13"/>
        <v>18</v>
      </c>
      <c r="AH48" s="85">
        <f t="shared" si="13"/>
        <v>18</v>
      </c>
      <c r="AI48" s="85">
        <f t="shared" si="13"/>
        <v>18</v>
      </c>
      <c r="AJ48" s="85">
        <f t="shared" si="13"/>
        <v>18</v>
      </c>
      <c r="AK48" s="85">
        <f t="shared" si="13"/>
        <v>18</v>
      </c>
      <c r="AL48" s="85">
        <f t="shared" si="13"/>
        <v>18</v>
      </c>
      <c r="AM48" s="85">
        <f t="shared" si="13"/>
        <v>18</v>
      </c>
      <c r="AN48" s="85">
        <f t="shared" si="13"/>
        <v>18</v>
      </c>
      <c r="AO48" s="85">
        <f t="shared" si="13"/>
        <v>18</v>
      </c>
      <c r="AP48" s="85">
        <f t="shared" si="13"/>
        <v>18</v>
      </c>
      <c r="AQ48" s="85">
        <f t="shared" si="13"/>
        <v>14</v>
      </c>
      <c r="AR48" s="85">
        <f t="shared" si="13"/>
        <v>16</v>
      </c>
      <c r="AS48" s="90"/>
      <c r="AT48" s="297">
        <v>0</v>
      </c>
      <c r="AU48" s="297">
        <v>0</v>
      </c>
      <c r="AV48" s="297">
        <v>8</v>
      </c>
      <c r="AW48" s="297">
        <v>8</v>
      </c>
      <c r="AX48" s="297">
        <v>8</v>
      </c>
      <c r="AY48" s="90"/>
      <c r="AZ48" s="10"/>
      <c r="BA48" s="10"/>
      <c r="BB48" s="10"/>
      <c r="BC48" s="10"/>
      <c r="BD48" s="10"/>
      <c r="BE48" s="10"/>
      <c r="BF48" s="10"/>
      <c r="BG48" s="10"/>
      <c r="BH48" s="194"/>
      <c r="BI48" s="231">
        <f>E48+F48+G48+H48+I48+J48+K48+L48+M48+N48+O48+P48+Q48+R48+S48+T48+U48+Y48+Z48+AA48+AB48+AC48+AD48+AE48+AF48+AG48+AH48+AI48+AJ48+AK48+AL48+AM48+AN48+AO48+AP48+AQ48+AR48</f>
        <v>354</v>
      </c>
      <c r="BJ48" s="100"/>
    </row>
    <row r="49" spans="1:62" ht="14.25" thickBot="1">
      <c r="A49" s="377"/>
      <c r="B49" s="339"/>
      <c r="C49" s="345"/>
      <c r="D49" s="29" t="s">
        <v>8</v>
      </c>
      <c r="E49" s="109">
        <f>E51+E59</f>
        <v>0</v>
      </c>
      <c r="F49" s="109">
        <f aca="true" t="shared" si="14" ref="F49:U49">F51+F59</f>
        <v>0</v>
      </c>
      <c r="G49" s="109">
        <f t="shared" si="14"/>
        <v>0</v>
      </c>
      <c r="H49" s="109">
        <f t="shared" si="14"/>
        <v>0</v>
      </c>
      <c r="I49" s="109">
        <f t="shared" si="14"/>
        <v>0</v>
      </c>
      <c r="J49" s="109">
        <f t="shared" si="14"/>
        <v>0</v>
      </c>
      <c r="K49" s="109">
        <f t="shared" si="14"/>
        <v>0</v>
      </c>
      <c r="L49" s="110">
        <f t="shared" si="14"/>
        <v>0</v>
      </c>
      <c r="M49" s="110">
        <f t="shared" si="14"/>
        <v>0</v>
      </c>
      <c r="N49" s="110">
        <f t="shared" si="14"/>
        <v>0</v>
      </c>
      <c r="O49" s="110">
        <f t="shared" si="14"/>
        <v>0</v>
      </c>
      <c r="P49" s="110">
        <f t="shared" si="14"/>
        <v>0</v>
      </c>
      <c r="Q49" s="110">
        <f t="shared" si="14"/>
        <v>0</v>
      </c>
      <c r="R49" s="110">
        <f t="shared" si="14"/>
        <v>0</v>
      </c>
      <c r="S49" s="110">
        <f t="shared" si="14"/>
        <v>0</v>
      </c>
      <c r="T49" s="110">
        <f t="shared" si="14"/>
        <v>0</v>
      </c>
      <c r="U49" s="111">
        <f t="shared" si="14"/>
        <v>0</v>
      </c>
      <c r="V49" s="22"/>
      <c r="W49" s="22"/>
      <c r="X49" s="22"/>
      <c r="Y49" s="59">
        <f aca="true" t="shared" si="15" ref="Y49:AR49">Y51+Y59</f>
        <v>9</v>
      </c>
      <c r="Z49" s="59">
        <f t="shared" si="15"/>
        <v>9</v>
      </c>
      <c r="AA49" s="59">
        <f t="shared" si="15"/>
        <v>9</v>
      </c>
      <c r="AB49" s="59">
        <f t="shared" si="15"/>
        <v>9</v>
      </c>
      <c r="AC49" s="59">
        <f t="shared" si="15"/>
        <v>9</v>
      </c>
      <c r="AD49" s="59">
        <f t="shared" si="15"/>
        <v>9</v>
      </c>
      <c r="AE49" s="59">
        <f t="shared" si="15"/>
        <v>9</v>
      </c>
      <c r="AF49" s="59">
        <f t="shared" si="15"/>
        <v>9</v>
      </c>
      <c r="AG49" s="59">
        <f t="shared" si="15"/>
        <v>9</v>
      </c>
      <c r="AH49" s="59">
        <f t="shared" si="15"/>
        <v>9</v>
      </c>
      <c r="AI49" s="59">
        <f t="shared" si="15"/>
        <v>9</v>
      </c>
      <c r="AJ49" s="59">
        <f t="shared" si="15"/>
        <v>9</v>
      </c>
      <c r="AK49" s="59">
        <f t="shared" si="15"/>
        <v>9</v>
      </c>
      <c r="AL49" s="59">
        <f t="shared" si="15"/>
        <v>9</v>
      </c>
      <c r="AM49" s="59">
        <f t="shared" si="15"/>
        <v>9</v>
      </c>
      <c r="AN49" s="59">
        <f t="shared" si="15"/>
        <v>9</v>
      </c>
      <c r="AO49" s="59">
        <f t="shared" si="15"/>
        <v>9</v>
      </c>
      <c r="AP49" s="59">
        <f t="shared" si="15"/>
        <v>8</v>
      </c>
      <c r="AQ49" s="59">
        <f t="shared" si="15"/>
        <v>7</v>
      </c>
      <c r="AR49" s="59">
        <f t="shared" si="15"/>
        <v>8</v>
      </c>
      <c r="AS49" s="23"/>
      <c r="AT49" s="297">
        <v>0</v>
      </c>
      <c r="AU49" s="297">
        <v>0</v>
      </c>
      <c r="AV49" s="297">
        <v>8</v>
      </c>
      <c r="AW49" s="297">
        <v>8</v>
      </c>
      <c r="AX49" s="297">
        <v>8</v>
      </c>
      <c r="AY49" s="23"/>
      <c r="AZ49" s="24"/>
      <c r="BA49" s="24"/>
      <c r="BB49" s="24"/>
      <c r="BC49" s="24"/>
      <c r="BD49" s="24"/>
      <c r="BE49" s="24"/>
      <c r="BF49" s="24"/>
      <c r="BG49" s="24"/>
      <c r="BH49" s="193"/>
      <c r="BI49" s="201"/>
      <c r="BJ49" s="202">
        <f>E49+F49+G49+H49+I49+J49+K49+L49+M49+N49+O49+P49+Q49+R49+S49+T49+U49+Y49+Z49+AA49+AB49+AC49+AD49+AE49+AF49+AG49+AH49+AI49+AJ49+AK49+AL49+AM49+AN49+AO49+AP49+AQ49+AR49</f>
        <v>176</v>
      </c>
    </row>
    <row r="50" spans="1:62" ht="19.5" customHeight="1" thickBot="1">
      <c r="A50" s="377"/>
      <c r="B50" s="346" t="s">
        <v>45</v>
      </c>
      <c r="C50" s="351" t="s">
        <v>88</v>
      </c>
      <c r="D50" s="50" t="s">
        <v>7</v>
      </c>
      <c r="E50" s="51">
        <f>E52+E54</f>
        <v>0</v>
      </c>
      <c r="F50" s="51">
        <f aca="true" t="shared" si="16" ref="F50:U50">F52+F54</f>
        <v>0</v>
      </c>
      <c r="G50" s="51">
        <f t="shared" si="16"/>
        <v>0</v>
      </c>
      <c r="H50" s="51">
        <f t="shared" si="16"/>
        <v>0</v>
      </c>
      <c r="I50" s="51">
        <f t="shared" si="16"/>
        <v>0</v>
      </c>
      <c r="J50" s="51">
        <f t="shared" si="16"/>
        <v>0</v>
      </c>
      <c r="K50" s="51">
        <f t="shared" si="16"/>
        <v>0</v>
      </c>
      <c r="L50" s="50">
        <f t="shared" si="16"/>
        <v>0</v>
      </c>
      <c r="M50" s="50">
        <f t="shared" si="16"/>
        <v>0</v>
      </c>
      <c r="N50" s="50">
        <f t="shared" si="16"/>
        <v>0</v>
      </c>
      <c r="O50" s="50">
        <f t="shared" si="16"/>
        <v>0</v>
      </c>
      <c r="P50" s="50">
        <f t="shared" si="16"/>
        <v>0</v>
      </c>
      <c r="Q50" s="50">
        <f t="shared" si="16"/>
        <v>0</v>
      </c>
      <c r="R50" s="50">
        <f t="shared" si="16"/>
        <v>0</v>
      </c>
      <c r="S50" s="50">
        <f t="shared" si="16"/>
        <v>0</v>
      </c>
      <c r="T50" s="50">
        <f t="shared" si="16"/>
        <v>0</v>
      </c>
      <c r="U50" s="50">
        <f t="shared" si="16"/>
        <v>0</v>
      </c>
      <c r="V50" s="18"/>
      <c r="W50" s="18"/>
      <c r="X50" s="18"/>
      <c r="Y50" s="49">
        <f aca="true" t="shared" si="17" ref="Y50:AR50">Y52+Y54</f>
        <v>6</v>
      </c>
      <c r="Z50" s="49">
        <f t="shared" si="17"/>
        <v>8</v>
      </c>
      <c r="AA50" s="49">
        <f t="shared" si="17"/>
        <v>6</v>
      </c>
      <c r="AB50" s="49">
        <f t="shared" si="17"/>
        <v>8</v>
      </c>
      <c r="AC50" s="49">
        <f t="shared" si="17"/>
        <v>6</v>
      </c>
      <c r="AD50" s="49">
        <f t="shared" si="17"/>
        <v>8</v>
      </c>
      <c r="AE50" s="49">
        <f t="shared" si="17"/>
        <v>6</v>
      </c>
      <c r="AF50" s="49">
        <f t="shared" si="17"/>
        <v>8</v>
      </c>
      <c r="AG50" s="49">
        <f t="shared" si="17"/>
        <v>6</v>
      </c>
      <c r="AH50" s="53">
        <f t="shared" si="17"/>
        <v>8</v>
      </c>
      <c r="AI50" s="53">
        <f t="shared" si="17"/>
        <v>6</v>
      </c>
      <c r="AJ50" s="53">
        <f t="shared" si="17"/>
        <v>8</v>
      </c>
      <c r="AK50" s="53">
        <f t="shared" si="17"/>
        <v>6</v>
      </c>
      <c r="AL50" s="49">
        <f t="shared" si="17"/>
        <v>8</v>
      </c>
      <c r="AM50" s="53">
        <f t="shared" si="17"/>
        <v>6</v>
      </c>
      <c r="AN50" s="53">
        <f t="shared" si="17"/>
        <v>8</v>
      </c>
      <c r="AO50" s="53">
        <f t="shared" si="17"/>
        <v>6</v>
      </c>
      <c r="AP50" s="53">
        <f t="shared" si="17"/>
        <v>8</v>
      </c>
      <c r="AQ50" s="53">
        <f t="shared" si="17"/>
        <v>6</v>
      </c>
      <c r="AR50" s="53">
        <f t="shared" si="17"/>
        <v>8</v>
      </c>
      <c r="AS50" s="16"/>
      <c r="AT50" s="297">
        <v>0</v>
      </c>
      <c r="AU50" s="297">
        <v>0</v>
      </c>
      <c r="AV50" s="297">
        <v>8</v>
      </c>
      <c r="AW50" s="297">
        <v>8</v>
      </c>
      <c r="AX50" s="297">
        <v>8</v>
      </c>
      <c r="AY50" s="16"/>
      <c r="AZ50" s="17"/>
      <c r="BA50" s="17"/>
      <c r="BB50" s="17"/>
      <c r="BC50" s="17"/>
      <c r="BD50" s="17"/>
      <c r="BE50" s="17"/>
      <c r="BF50" s="38"/>
      <c r="BG50" s="17"/>
      <c r="BH50" s="195"/>
      <c r="BI50" s="200">
        <f>E50+F50+G50+H50+I50+J50+K50+L50+M50+N50+O50+P50+Q50+R50+S50+T50+U50+Y50+Z50+AA50+AB50+AC50+AD50+AE50+AF50+AG50+AH50+AI50+AJ50+AK50+AL50+AM50+AN50+AO50+AP50+AQ50+AR50</f>
        <v>140</v>
      </c>
      <c r="BJ50" s="96"/>
    </row>
    <row r="51" spans="1:62" ht="37.5" customHeight="1" thickBot="1">
      <c r="A51" s="377"/>
      <c r="B51" s="347"/>
      <c r="C51" s="352"/>
      <c r="D51" s="52" t="s">
        <v>8</v>
      </c>
      <c r="E51" s="148">
        <f>E53+E55</f>
        <v>0</v>
      </c>
      <c r="F51" s="148">
        <f aca="true" t="shared" si="18" ref="F51:U51">F53+F55</f>
        <v>0</v>
      </c>
      <c r="G51" s="148">
        <f t="shared" si="18"/>
        <v>0</v>
      </c>
      <c r="H51" s="148">
        <f t="shared" si="18"/>
        <v>0</v>
      </c>
      <c r="I51" s="148">
        <f t="shared" si="18"/>
        <v>0</v>
      </c>
      <c r="J51" s="148">
        <f t="shared" si="18"/>
        <v>0</v>
      </c>
      <c r="K51" s="148">
        <f t="shared" si="18"/>
        <v>0</v>
      </c>
      <c r="L51" s="61">
        <f t="shared" si="18"/>
        <v>0</v>
      </c>
      <c r="M51" s="61">
        <f t="shared" si="18"/>
        <v>0</v>
      </c>
      <c r="N51" s="61">
        <f t="shared" si="18"/>
        <v>0</v>
      </c>
      <c r="O51" s="61">
        <f t="shared" si="18"/>
        <v>0</v>
      </c>
      <c r="P51" s="61">
        <f t="shared" si="18"/>
        <v>0</v>
      </c>
      <c r="Q51" s="61">
        <f t="shared" si="18"/>
        <v>0</v>
      </c>
      <c r="R51" s="61">
        <f t="shared" si="18"/>
        <v>0</v>
      </c>
      <c r="S51" s="61">
        <f t="shared" si="18"/>
        <v>0</v>
      </c>
      <c r="T51" s="61">
        <f t="shared" si="18"/>
        <v>0</v>
      </c>
      <c r="U51" s="183">
        <f t="shared" si="18"/>
        <v>0</v>
      </c>
      <c r="V51" s="22"/>
      <c r="W51" s="22"/>
      <c r="X51" s="22"/>
      <c r="Y51" s="54">
        <f aca="true" t="shared" si="19" ref="Y51:AR51">Y53+Y55</f>
        <v>3</v>
      </c>
      <c r="Z51" s="54">
        <f t="shared" si="19"/>
        <v>4</v>
      </c>
      <c r="AA51" s="54">
        <f t="shared" si="19"/>
        <v>3</v>
      </c>
      <c r="AB51" s="54">
        <f t="shared" si="19"/>
        <v>4</v>
      </c>
      <c r="AC51" s="54">
        <f t="shared" si="19"/>
        <v>3</v>
      </c>
      <c r="AD51" s="54">
        <f t="shared" si="19"/>
        <v>4</v>
      </c>
      <c r="AE51" s="54">
        <f t="shared" si="19"/>
        <v>3</v>
      </c>
      <c r="AF51" s="54">
        <f t="shared" si="19"/>
        <v>4</v>
      </c>
      <c r="AG51" s="54">
        <f t="shared" si="19"/>
        <v>3</v>
      </c>
      <c r="AH51" s="54">
        <f t="shared" si="19"/>
        <v>4</v>
      </c>
      <c r="AI51" s="54">
        <f t="shared" si="19"/>
        <v>3</v>
      </c>
      <c r="AJ51" s="54">
        <f t="shared" si="19"/>
        <v>4</v>
      </c>
      <c r="AK51" s="54">
        <f t="shared" si="19"/>
        <v>3</v>
      </c>
      <c r="AL51" s="54">
        <f t="shared" si="19"/>
        <v>4</v>
      </c>
      <c r="AM51" s="54">
        <f t="shared" si="19"/>
        <v>3</v>
      </c>
      <c r="AN51" s="54">
        <f t="shared" si="19"/>
        <v>4</v>
      </c>
      <c r="AO51" s="54">
        <f t="shared" si="19"/>
        <v>3</v>
      </c>
      <c r="AP51" s="54">
        <f t="shared" si="19"/>
        <v>4</v>
      </c>
      <c r="AQ51" s="54">
        <f t="shared" si="19"/>
        <v>3</v>
      </c>
      <c r="AR51" s="54">
        <f t="shared" si="19"/>
        <v>4</v>
      </c>
      <c r="AS51" s="23"/>
      <c r="AT51" s="297">
        <v>0</v>
      </c>
      <c r="AU51" s="297">
        <v>0</v>
      </c>
      <c r="AV51" s="297">
        <v>8</v>
      </c>
      <c r="AW51" s="297">
        <v>8</v>
      </c>
      <c r="AX51" s="297">
        <v>8</v>
      </c>
      <c r="AY51" s="89"/>
      <c r="AZ51" s="24"/>
      <c r="BA51" s="24"/>
      <c r="BB51" s="24"/>
      <c r="BC51" s="24"/>
      <c r="BD51" s="24"/>
      <c r="BE51" s="24"/>
      <c r="BF51" s="39"/>
      <c r="BG51" s="24"/>
      <c r="BH51" s="193"/>
      <c r="BI51" s="201"/>
      <c r="BJ51" s="202">
        <f>E51+F51+G51+H51+I51+J51+K51+L51+M51+N51+O51+P51+Q51+R51+S51+T51+U51+Y51+Z51+AA51+AB51+AC51+AD51+AE51+AF51+AG51+AH51+AI51+AJ51+AK51+AL51+AM51+AN51+AO51+AP51+AQ51+AR51</f>
        <v>70</v>
      </c>
    </row>
    <row r="52" spans="1:62" ht="24.75" customHeight="1">
      <c r="A52" s="377"/>
      <c r="B52" s="336" t="s">
        <v>46</v>
      </c>
      <c r="C52" s="384" t="s">
        <v>89</v>
      </c>
      <c r="D52" s="14" t="s">
        <v>7</v>
      </c>
      <c r="E52" s="15"/>
      <c r="F52" s="15"/>
      <c r="G52" s="15"/>
      <c r="H52" s="15"/>
      <c r="I52" s="15"/>
      <c r="J52" s="15"/>
      <c r="K52" s="15"/>
      <c r="L52" s="14"/>
      <c r="M52" s="14"/>
      <c r="N52" s="14"/>
      <c r="O52" s="14"/>
      <c r="P52" s="14"/>
      <c r="Q52" s="14"/>
      <c r="R52" s="14"/>
      <c r="S52" s="14"/>
      <c r="T52" s="14"/>
      <c r="U52" s="65"/>
      <c r="V52" s="18"/>
      <c r="W52" s="18"/>
      <c r="X52" s="18"/>
      <c r="Y52" s="14">
        <v>4</v>
      </c>
      <c r="Z52" s="14">
        <v>4</v>
      </c>
      <c r="AA52" s="14">
        <v>4</v>
      </c>
      <c r="AB52" s="14">
        <v>4</v>
      </c>
      <c r="AC52" s="14">
        <v>4</v>
      </c>
      <c r="AD52" s="14">
        <v>4</v>
      </c>
      <c r="AE52" s="14">
        <v>4</v>
      </c>
      <c r="AF52" s="14">
        <v>4</v>
      </c>
      <c r="AG52" s="14">
        <v>4</v>
      </c>
      <c r="AH52" s="15">
        <v>4</v>
      </c>
      <c r="AI52" s="15">
        <v>4</v>
      </c>
      <c r="AJ52" s="15">
        <v>4</v>
      </c>
      <c r="AK52" s="15">
        <v>4</v>
      </c>
      <c r="AL52" s="14">
        <v>4</v>
      </c>
      <c r="AM52" s="15">
        <v>4</v>
      </c>
      <c r="AN52" s="15">
        <v>4</v>
      </c>
      <c r="AO52" s="15">
        <v>4</v>
      </c>
      <c r="AP52" s="15">
        <v>4</v>
      </c>
      <c r="AQ52" s="15">
        <v>4</v>
      </c>
      <c r="AR52" s="15">
        <v>4</v>
      </c>
      <c r="AS52" s="16"/>
      <c r="AT52" s="297">
        <v>0</v>
      </c>
      <c r="AU52" s="297">
        <v>0</v>
      </c>
      <c r="AV52" s="297">
        <v>8</v>
      </c>
      <c r="AW52" s="297">
        <v>8</v>
      </c>
      <c r="AX52" s="297">
        <v>8</v>
      </c>
      <c r="AY52" s="92"/>
      <c r="AZ52" s="17"/>
      <c r="BA52" s="17"/>
      <c r="BB52" s="17"/>
      <c r="BC52" s="17"/>
      <c r="BD52" s="17"/>
      <c r="BE52" s="17"/>
      <c r="BF52" s="17"/>
      <c r="BG52" s="17"/>
      <c r="BH52" s="195"/>
      <c r="BI52" s="204">
        <f>E52+F52+G52+H52+I52+J52+K52+L52+M52+N52+O52+P52+Q52+R52+S52+T52+U52+Y52+Z52+AA52+AB52+AC52+AD52+AE52+AF52+AG52+AH52+AI52+AJ52+AK52+AL52+AM52+AN52+AO52+AP52+AQ52+AR52</f>
        <v>80</v>
      </c>
      <c r="BJ52" s="96"/>
    </row>
    <row r="53" spans="1:62" ht="30" customHeight="1" thickBot="1">
      <c r="A53" s="377"/>
      <c r="B53" s="343"/>
      <c r="C53" s="385"/>
      <c r="D53" s="32" t="s">
        <v>8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3"/>
      <c r="V53" s="9"/>
      <c r="W53" s="9"/>
      <c r="X53" s="9"/>
      <c r="Y53" s="93">
        <v>2</v>
      </c>
      <c r="Z53" s="93">
        <v>2</v>
      </c>
      <c r="AA53" s="93">
        <v>2</v>
      </c>
      <c r="AB53" s="93">
        <v>2</v>
      </c>
      <c r="AC53" s="93">
        <v>2</v>
      </c>
      <c r="AD53" s="93">
        <v>2</v>
      </c>
      <c r="AE53" s="93">
        <v>2</v>
      </c>
      <c r="AF53" s="93">
        <v>2</v>
      </c>
      <c r="AG53" s="93">
        <v>2</v>
      </c>
      <c r="AH53" s="93">
        <v>2</v>
      </c>
      <c r="AI53" s="93">
        <v>2</v>
      </c>
      <c r="AJ53" s="93">
        <v>2</v>
      </c>
      <c r="AK53" s="93">
        <v>2</v>
      </c>
      <c r="AL53" s="93">
        <v>2</v>
      </c>
      <c r="AM53" s="93">
        <v>2</v>
      </c>
      <c r="AN53" s="93">
        <v>2</v>
      </c>
      <c r="AO53" s="93">
        <v>2</v>
      </c>
      <c r="AP53" s="93">
        <v>2</v>
      </c>
      <c r="AQ53" s="93">
        <v>2</v>
      </c>
      <c r="AR53" s="93">
        <v>2</v>
      </c>
      <c r="AS53" s="89"/>
      <c r="AT53" s="297">
        <v>0</v>
      </c>
      <c r="AU53" s="297">
        <v>0</v>
      </c>
      <c r="AV53" s="297">
        <v>8</v>
      </c>
      <c r="AW53" s="297">
        <v>8</v>
      </c>
      <c r="AX53" s="297">
        <v>8</v>
      </c>
      <c r="AY53" s="92"/>
      <c r="AZ53" s="94"/>
      <c r="BA53" s="94"/>
      <c r="BB53" s="94"/>
      <c r="BC53" s="94"/>
      <c r="BD53" s="94"/>
      <c r="BE53" s="94"/>
      <c r="BF53" s="94"/>
      <c r="BG53" s="94"/>
      <c r="BH53" s="190"/>
      <c r="BI53" s="206"/>
      <c r="BJ53" s="97">
        <f>E53+F53+G53+H53+I53+J53+K53+L53+M53+N53+O53+P53+Q53+R53+S53+T53+U53+Y53+Z53+AA53+AB53+AC53+AD53+AE53+AF53+AG53+AH53+AI53+AJ53+AK53+AL53+AM53+AN53+AO53+AP53+AQ53+AR53</f>
        <v>40</v>
      </c>
    </row>
    <row r="54" spans="1:62" ht="18" customHeight="1">
      <c r="A54" s="378"/>
      <c r="B54" s="336" t="s">
        <v>53</v>
      </c>
      <c r="C54" s="334" t="s">
        <v>90</v>
      </c>
      <c r="D54" s="14" t="s">
        <v>7</v>
      </c>
      <c r="E54" s="15"/>
      <c r="F54" s="15"/>
      <c r="G54" s="15"/>
      <c r="H54" s="15"/>
      <c r="I54" s="15"/>
      <c r="J54" s="15"/>
      <c r="K54" s="15"/>
      <c r="L54" s="14"/>
      <c r="M54" s="14"/>
      <c r="N54" s="14"/>
      <c r="O54" s="14"/>
      <c r="P54" s="14"/>
      <c r="Q54" s="14"/>
      <c r="R54" s="14"/>
      <c r="S54" s="14"/>
      <c r="T54" s="14"/>
      <c r="U54" s="65"/>
      <c r="V54" s="18"/>
      <c r="W54" s="18"/>
      <c r="X54" s="18"/>
      <c r="Y54" s="65">
        <v>2</v>
      </c>
      <c r="Z54" s="65">
        <v>4</v>
      </c>
      <c r="AA54" s="65">
        <v>2</v>
      </c>
      <c r="AB54" s="65">
        <v>4</v>
      </c>
      <c r="AC54" s="65">
        <v>2</v>
      </c>
      <c r="AD54" s="65">
        <v>4</v>
      </c>
      <c r="AE54" s="65">
        <v>2</v>
      </c>
      <c r="AF54" s="65">
        <v>4</v>
      </c>
      <c r="AG54" s="65">
        <v>2</v>
      </c>
      <c r="AH54" s="65">
        <v>4</v>
      </c>
      <c r="AI54" s="65">
        <v>2</v>
      </c>
      <c r="AJ54" s="65">
        <v>4</v>
      </c>
      <c r="AK54" s="65">
        <v>2</v>
      </c>
      <c r="AL54" s="65">
        <v>4</v>
      </c>
      <c r="AM54" s="65">
        <v>2</v>
      </c>
      <c r="AN54" s="65">
        <v>4</v>
      </c>
      <c r="AO54" s="65">
        <v>2</v>
      </c>
      <c r="AP54" s="65">
        <v>4</v>
      </c>
      <c r="AQ54" s="65">
        <v>2</v>
      </c>
      <c r="AR54" s="65">
        <v>4</v>
      </c>
      <c r="AS54" s="16"/>
      <c r="AT54" s="297">
        <v>0</v>
      </c>
      <c r="AU54" s="297">
        <v>0</v>
      </c>
      <c r="AV54" s="297">
        <v>8</v>
      </c>
      <c r="AW54" s="297">
        <v>8</v>
      </c>
      <c r="AX54" s="297">
        <v>8</v>
      </c>
      <c r="AY54" s="92"/>
      <c r="AZ54" s="17"/>
      <c r="BA54" s="17"/>
      <c r="BB54" s="17"/>
      <c r="BC54" s="17"/>
      <c r="BD54" s="17"/>
      <c r="BE54" s="17"/>
      <c r="BF54" s="17"/>
      <c r="BG54" s="17"/>
      <c r="BH54" s="195"/>
      <c r="BI54" s="204">
        <f>E54+F54+G54+H54+I54+J54+K54+L54+M54+N54+O54+P54+Q54+R54+S54+T54+U54+Y54+Z54+AA54+AB54+AC54+AD54+AE54+AF54+AG54+AH54+AI54+AJ54+AK54+AL54+AM54+AN54+AO54+AP54+AQ54+AR54</f>
        <v>60</v>
      </c>
      <c r="BJ54" s="96"/>
    </row>
    <row r="55" spans="1:62" ht="26.25" customHeight="1">
      <c r="A55" s="378"/>
      <c r="B55" s="343"/>
      <c r="C55" s="342"/>
      <c r="D55" s="32" t="s">
        <v>8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88"/>
      <c r="S55" s="88"/>
      <c r="T55" s="88"/>
      <c r="U55" s="186"/>
      <c r="V55" s="9"/>
      <c r="W55" s="9"/>
      <c r="X55" s="9"/>
      <c r="Y55" s="93">
        <v>1</v>
      </c>
      <c r="Z55" s="93">
        <v>2</v>
      </c>
      <c r="AA55" s="93">
        <v>1</v>
      </c>
      <c r="AB55" s="93">
        <v>2</v>
      </c>
      <c r="AC55" s="93">
        <v>1</v>
      </c>
      <c r="AD55" s="93">
        <v>2</v>
      </c>
      <c r="AE55" s="93">
        <v>1</v>
      </c>
      <c r="AF55" s="93">
        <v>2</v>
      </c>
      <c r="AG55" s="93">
        <v>1</v>
      </c>
      <c r="AH55" s="93">
        <v>2</v>
      </c>
      <c r="AI55" s="93">
        <v>1</v>
      </c>
      <c r="AJ55" s="93">
        <v>2</v>
      </c>
      <c r="AK55" s="93">
        <v>1</v>
      </c>
      <c r="AL55" s="93">
        <v>2</v>
      </c>
      <c r="AM55" s="93">
        <v>1</v>
      </c>
      <c r="AN55" s="93">
        <v>2</v>
      </c>
      <c r="AO55" s="93">
        <v>1</v>
      </c>
      <c r="AP55" s="93">
        <v>2</v>
      </c>
      <c r="AQ55" s="93">
        <v>1</v>
      </c>
      <c r="AR55" s="93">
        <v>2</v>
      </c>
      <c r="AS55" s="92"/>
      <c r="AT55" s="297">
        <v>0</v>
      </c>
      <c r="AU55" s="297">
        <v>0</v>
      </c>
      <c r="AV55" s="297">
        <v>8</v>
      </c>
      <c r="AW55" s="297">
        <v>8</v>
      </c>
      <c r="AX55" s="297">
        <v>8</v>
      </c>
      <c r="AY55" s="92"/>
      <c r="AZ55" s="94"/>
      <c r="BA55" s="94"/>
      <c r="BB55" s="94"/>
      <c r="BC55" s="94"/>
      <c r="BD55" s="94"/>
      <c r="BE55" s="94"/>
      <c r="BF55" s="94"/>
      <c r="BG55" s="94"/>
      <c r="BH55" s="190"/>
      <c r="BI55" s="206"/>
      <c r="BJ55" s="97">
        <f>E55+F55+G55+H55+I55+J55+K55+L55+M55+N55+O55+P55+Q55+R55+S55+T55+U55+Y55+Z55+AA55+AB55+AC55+AD55+AE55+AF55+AG55+AH55+AI55+AJ55+AK55+AL55+AM55+AN55+AO55+AP55+AQ55+AR55</f>
        <v>30</v>
      </c>
    </row>
    <row r="56" spans="1:62" ht="26.25" customHeight="1">
      <c r="A56" s="378"/>
      <c r="B56" s="189" t="s">
        <v>75</v>
      </c>
      <c r="C56" s="188" t="s">
        <v>76</v>
      </c>
      <c r="D56" s="5" t="s">
        <v>7</v>
      </c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07"/>
      <c r="S56" s="107"/>
      <c r="T56" s="107"/>
      <c r="U56" s="68"/>
      <c r="V56" s="8"/>
      <c r="W56" s="8"/>
      <c r="X56" s="8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92"/>
      <c r="AT56" s="191">
        <v>18</v>
      </c>
      <c r="AU56" s="191">
        <v>18</v>
      </c>
      <c r="AV56" s="297">
        <v>8</v>
      </c>
      <c r="AW56" s="297">
        <v>8</v>
      </c>
      <c r="AX56" s="297">
        <v>8</v>
      </c>
      <c r="AY56" s="92"/>
      <c r="AZ56" s="94"/>
      <c r="BA56" s="94"/>
      <c r="BB56" s="94"/>
      <c r="BC56" s="94"/>
      <c r="BD56" s="94"/>
      <c r="BE56" s="94"/>
      <c r="BF56" s="94"/>
      <c r="BG56" s="94"/>
      <c r="BH56" s="190"/>
      <c r="BI56" s="206">
        <f>E56+F56+G56+H56+I56+J56+K56+L56+M56+N56+O56+P56+Q56+R56+S56+T56+U56+Y56+Z56+AA56+AB56+AC56+AD56+AE56+AF56+AG56+AH56+AI56+AJ56+AK56+AL56+AM56+AN56+AO56+AP56+AQ56+AR56</f>
        <v>0</v>
      </c>
      <c r="BJ56" s="97"/>
    </row>
    <row r="57" spans="1:62" ht="26.25" customHeight="1" thickBot="1">
      <c r="A57" s="378"/>
      <c r="B57" s="189" t="s">
        <v>77</v>
      </c>
      <c r="C57" s="188" t="s">
        <v>78</v>
      </c>
      <c r="D57" s="5" t="s">
        <v>7</v>
      </c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07"/>
      <c r="S57" s="107"/>
      <c r="T57" s="107"/>
      <c r="U57" s="68"/>
      <c r="V57" s="8"/>
      <c r="W57" s="8"/>
      <c r="X57" s="8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92"/>
      <c r="AT57" s="297">
        <v>0</v>
      </c>
      <c r="AU57" s="297">
        <v>0</v>
      </c>
      <c r="AV57" s="191">
        <v>18</v>
      </c>
      <c r="AW57" s="191">
        <v>36</v>
      </c>
      <c r="AX57" s="191">
        <v>18</v>
      </c>
      <c r="AY57" s="92"/>
      <c r="AZ57" s="94"/>
      <c r="BA57" s="94"/>
      <c r="BB57" s="94"/>
      <c r="BC57" s="94"/>
      <c r="BD57" s="94"/>
      <c r="BE57" s="94"/>
      <c r="BF57" s="94"/>
      <c r="BG57" s="94"/>
      <c r="BH57" s="190"/>
      <c r="BI57" s="206">
        <f>E57+F57+G57+H57+I57+J57+K57+L57+M57+N57+O57+P57+Q57+R57+S57+T57+U57+Y57+Z57+AA57+AB57+AC57+AD57+AE57+AF57+AG57+AH57+AI57+AJ57+AK57+AL57+AM57+AN57+AO57+AP57+AQ57+AR57</f>
        <v>0</v>
      </c>
      <c r="BJ57" s="97"/>
    </row>
    <row r="58" spans="1:62" ht="18" customHeight="1" thickBot="1">
      <c r="A58" s="378"/>
      <c r="B58" s="392" t="s">
        <v>54</v>
      </c>
      <c r="C58" s="393" t="s">
        <v>91</v>
      </c>
      <c r="D58" s="127" t="s">
        <v>7</v>
      </c>
      <c r="E58" s="51">
        <f>E60+E62</f>
        <v>0</v>
      </c>
      <c r="F58" s="51">
        <f aca="true" t="shared" si="20" ref="F58:U58">F60+F62</f>
        <v>0</v>
      </c>
      <c r="G58" s="51">
        <f t="shared" si="20"/>
        <v>0</v>
      </c>
      <c r="H58" s="51">
        <f t="shared" si="20"/>
        <v>0</v>
      </c>
      <c r="I58" s="51">
        <f t="shared" si="20"/>
        <v>0</v>
      </c>
      <c r="J58" s="51">
        <f t="shared" si="20"/>
        <v>0</v>
      </c>
      <c r="K58" s="51">
        <f t="shared" si="20"/>
        <v>0</v>
      </c>
      <c r="L58" s="50">
        <f t="shared" si="20"/>
        <v>0</v>
      </c>
      <c r="M58" s="50">
        <f t="shared" si="20"/>
        <v>0</v>
      </c>
      <c r="N58" s="50">
        <f t="shared" si="20"/>
        <v>0</v>
      </c>
      <c r="O58" s="50">
        <f t="shared" si="20"/>
        <v>0</v>
      </c>
      <c r="P58" s="50">
        <f t="shared" si="20"/>
        <v>0</v>
      </c>
      <c r="Q58" s="50">
        <f t="shared" si="20"/>
        <v>0</v>
      </c>
      <c r="R58" s="127">
        <f t="shared" si="20"/>
        <v>0</v>
      </c>
      <c r="S58" s="127">
        <f t="shared" si="20"/>
        <v>0</v>
      </c>
      <c r="T58" s="127">
        <f t="shared" si="20"/>
        <v>0</v>
      </c>
      <c r="U58" s="127">
        <f t="shared" si="20"/>
        <v>0</v>
      </c>
      <c r="V58" s="11"/>
      <c r="W58" s="11"/>
      <c r="X58" s="11"/>
      <c r="Y58" s="182">
        <f aca="true" t="shared" si="21" ref="Y58:AR58">Y60+Y62</f>
        <v>12</v>
      </c>
      <c r="Z58" s="182">
        <f t="shared" si="21"/>
        <v>10</v>
      </c>
      <c r="AA58" s="182">
        <f t="shared" si="21"/>
        <v>12</v>
      </c>
      <c r="AB58" s="182">
        <f t="shared" si="21"/>
        <v>10</v>
      </c>
      <c r="AC58" s="182">
        <f t="shared" si="21"/>
        <v>12</v>
      </c>
      <c r="AD58" s="182">
        <f t="shared" si="21"/>
        <v>10</v>
      </c>
      <c r="AE58" s="182">
        <f t="shared" si="21"/>
        <v>12</v>
      </c>
      <c r="AF58" s="182">
        <f t="shared" si="21"/>
        <v>10</v>
      </c>
      <c r="AG58" s="182">
        <f t="shared" si="21"/>
        <v>12</v>
      </c>
      <c r="AH58" s="187">
        <f t="shared" si="21"/>
        <v>10</v>
      </c>
      <c r="AI58" s="187">
        <f t="shared" si="21"/>
        <v>12</v>
      </c>
      <c r="AJ58" s="187">
        <f t="shared" si="21"/>
        <v>10</v>
      </c>
      <c r="AK58" s="187">
        <f t="shared" si="21"/>
        <v>12</v>
      </c>
      <c r="AL58" s="182">
        <f t="shared" si="21"/>
        <v>10</v>
      </c>
      <c r="AM58" s="187">
        <f t="shared" si="21"/>
        <v>12</v>
      </c>
      <c r="AN58" s="187">
        <f t="shared" si="21"/>
        <v>10</v>
      </c>
      <c r="AO58" s="187">
        <f t="shared" si="21"/>
        <v>12</v>
      </c>
      <c r="AP58" s="187">
        <f t="shared" si="21"/>
        <v>10</v>
      </c>
      <c r="AQ58" s="187">
        <f t="shared" si="21"/>
        <v>8</v>
      </c>
      <c r="AR58" s="187">
        <f t="shared" si="21"/>
        <v>8</v>
      </c>
      <c r="AS58" s="92"/>
      <c r="AT58" s="297">
        <v>0</v>
      </c>
      <c r="AU58" s="297">
        <v>0</v>
      </c>
      <c r="AV58" s="297">
        <v>8</v>
      </c>
      <c r="AW58" s="297">
        <v>8</v>
      </c>
      <c r="AX58" s="297">
        <v>8</v>
      </c>
      <c r="AY58" s="92"/>
      <c r="AZ58" s="95"/>
      <c r="BA58" s="95"/>
      <c r="BB58" s="95"/>
      <c r="BC58" s="95"/>
      <c r="BD58" s="95"/>
      <c r="BE58" s="95"/>
      <c r="BF58" s="95"/>
      <c r="BG58" s="95"/>
      <c r="BH58" s="197"/>
      <c r="BI58" s="210">
        <f>E58+F58+G58+H58+I58+J58+K58+L58+M58+N58+O58+P58+Q58+R58+S58+T58+U58+Y58+Z58+AA58+AB58+AC58+AD58+AE58+AF58+AG58+AH58+AI58+AJ58+AK58+AL58+AM58+AN58+AO58+AP58+AQ58+AR58</f>
        <v>214</v>
      </c>
      <c r="BJ58" s="230"/>
    </row>
    <row r="59" spans="1:62" ht="28.5" customHeight="1" thickBot="1">
      <c r="A59" s="378"/>
      <c r="B59" s="392"/>
      <c r="C59" s="352"/>
      <c r="D59" s="98" t="s">
        <v>8</v>
      </c>
      <c r="E59" s="291">
        <f>E61+E63</f>
        <v>0</v>
      </c>
      <c r="F59" s="291">
        <f aca="true" t="shared" si="22" ref="F59:U59">F61+F63</f>
        <v>0</v>
      </c>
      <c r="G59" s="291">
        <f t="shared" si="22"/>
        <v>0</v>
      </c>
      <c r="H59" s="291">
        <f t="shared" si="22"/>
        <v>0</v>
      </c>
      <c r="I59" s="291">
        <f t="shared" si="22"/>
        <v>0</v>
      </c>
      <c r="J59" s="291">
        <f t="shared" si="22"/>
        <v>0</v>
      </c>
      <c r="K59" s="291">
        <f t="shared" si="22"/>
        <v>0</v>
      </c>
      <c r="L59" s="149">
        <f t="shared" si="22"/>
        <v>0</v>
      </c>
      <c r="M59" s="149">
        <f t="shared" si="22"/>
        <v>0</v>
      </c>
      <c r="N59" s="149">
        <f t="shared" si="22"/>
        <v>0</v>
      </c>
      <c r="O59" s="149">
        <f t="shared" si="22"/>
        <v>0</v>
      </c>
      <c r="P59" s="149">
        <f t="shared" si="22"/>
        <v>0</v>
      </c>
      <c r="Q59" s="149">
        <f t="shared" si="22"/>
        <v>0</v>
      </c>
      <c r="R59" s="149">
        <f t="shared" si="22"/>
        <v>0</v>
      </c>
      <c r="S59" s="149">
        <f t="shared" si="22"/>
        <v>0</v>
      </c>
      <c r="T59" s="149">
        <f t="shared" si="22"/>
        <v>0</v>
      </c>
      <c r="U59" s="183">
        <f t="shared" si="22"/>
        <v>0</v>
      </c>
      <c r="V59" s="9"/>
      <c r="W59" s="9"/>
      <c r="X59" s="9"/>
      <c r="Y59" s="292">
        <f aca="true" t="shared" si="23" ref="Y59:AR59">Y61+Y63</f>
        <v>6</v>
      </c>
      <c r="Z59" s="292">
        <f t="shared" si="23"/>
        <v>5</v>
      </c>
      <c r="AA59" s="292">
        <f t="shared" si="23"/>
        <v>6</v>
      </c>
      <c r="AB59" s="292">
        <f t="shared" si="23"/>
        <v>5</v>
      </c>
      <c r="AC59" s="292">
        <f t="shared" si="23"/>
        <v>6</v>
      </c>
      <c r="AD59" s="292">
        <f t="shared" si="23"/>
        <v>5</v>
      </c>
      <c r="AE59" s="292">
        <f t="shared" si="23"/>
        <v>6</v>
      </c>
      <c r="AF59" s="292">
        <f t="shared" si="23"/>
        <v>5</v>
      </c>
      <c r="AG59" s="292">
        <f t="shared" si="23"/>
        <v>6</v>
      </c>
      <c r="AH59" s="292">
        <f t="shared" si="23"/>
        <v>5</v>
      </c>
      <c r="AI59" s="292">
        <f t="shared" si="23"/>
        <v>6</v>
      </c>
      <c r="AJ59" s="292">
        <f t="shared" si="23"/>
        <v>5</v>
      </c>
      <c r="AK59" s="292">
        <f t="shared" si="23"/>
        <v>6</v>
      </c>
      <c r="AL59" s="292">
        <f t="shared" si="23"/>
        <v>5</v>
      </c>
      <c r="AM59" s="292">
        <f t="shared" si="23"/>
        <v>6</v>
      </c>
      <c r="AN59" s="292">
        <f t="shared" si="23"/>
        <v>5</v>
      </c>
      <c r="AO59" s="292">
        <f t="shared" si="23"/>
        <v>6</v>
      </c>
      <c r="AP59" s="292">
        <f t="shared" si="23"/>
        <v>4</v>
      </c>
      <c r="AQ59" s="292">
        <f t="shared" si="23"/>
        <v>4</v>
      </c>
      <c r="AR59" s="292">
        <f t="shared" si="23"/>
        <v>4</v>
      </c>
      <c r="AS59" s="92"/>
      <c r="AT59" s="297">
        <v>0</v>
      </c>
      <c r="AU59" s="297">
        <v>0</v>
      </c>
      <c r="AV59" s="297">
        <v>8</v>
      </c>
      <c r="AW59" s="297">
        <v>8</v>
      </c>
      <c r="AX59" s="297">
        <v>8</v>
      </c>
      <c r="AY59" s="92"/>
      <c r="AZ59" s="95"/>
      <c r="BA59" s="95"/>
      <c r="BB59" s="95"/>
      <c r="BC59" s="95"/>
      <c r="BD59" s="95"/>
      <c r="BE59" s="95"/>
      <c r="BF59" s="95"/>
      <c r="BG59" s="95"/>
      <c r="BH59" s="197"/>
      <c r="BI59" s="210"/>
      <c r="BJ59" s="230">
        <f>E59+F59+G59+H59+I59+J59+K59+L59+M59+N59+O59+P59+Q59+R59+S59+T59+U59+Y59+Z59+AA59+AB59+AC59+AD59+AE59+AF59+AG59+AH59+AI59+AJ59+AK59+AL59+AM59+AN59+AO59+AP59+AQ59+AR59</f>
        <v>106</v>
      </c>
    </row>
    <row r="60" spans="1:62" ht="18" customHeight="1">
      <c r="A60" s="378"/>
      <c r="B60" s="336" t="s">
        <v>55</v>
      </c>
      <c r="C60" s="334" t="s">
        <v>92</v>
      </c>
      <c r="D60" s="14" t="s">
        <v>7</v>
      </c>
      <c r="E60" s="15"/>
      <c r="F60" s="15"/>
      <c r="G60" s="15"/>
      <c r="H60" s="15"/>
      <c r="I60" s="15"/>
      <c r="J60" s="15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65"/>
      <c r="V60" s="18"/>
      <c r="W60" s="18"/>
      <c r="X60" s="18"/>
      <c r="Y60" s="76">
        <v>8</v>
      </c>
      <c r="Z60" s="76">
        <v>8</v>
      </c>
      <c r="AA60" s="76">
        <v>8</v>
      </c>
      <c r="AB60" s="76">
        <v>8</v>
      </c>
      <c r="AC60" s="76">
        <v>8</v>
      </c>
      <c r="AD60" s="76">
        <v>8</v>
      </c>
      <c r="AE60" s="76">
        <v>8</v>
      </c>
      <c r="AF60" s="76">
        <v>8</v>
      </c>
      <c r="AG60" s="76">
        <v>8</v>
      </c>
      <c r="AH60" s="76">
        <v>8</v>
      </c>
      <c r="AI60" s="76">
        <v>8</v>
      </c>
      <c r="AJ60" s="76">
        <v>8</v>
      </c>
      <c r="AK60" s="76">
        <v>8</v>
      </c>
      <c r="AL60" s="76">
        <v>8</v>
      </c>
      <c r="AM60" s="76">
        <v>8</v>
      </c>
      <c r="AN60" s="76">
        <v>8</v>
      </c>
      <c r="AO60" s="76">
        <v>8</v>
      </c>
      <c r="AP60" s="76">
        <v>8</v>
      </c>
      <c r="AQ60" s="76">
        <v>8</v>
      </c>
      <c r="AR60" s="76">
        <v>8</v>
      </c>
      <c r="AS60" s="90"/>
      <c r="AT60" s="297">
        <v>0</v>
      </c>
      <c r="AU60" s="297">
        <v>0</v>
      </c>
      <c r="AV60" s="297">
        <v>8</v>
      </c>
      <c r="AW60" s="297">
        <v>8</v>
      </c>
      <c r="AX60" s="297">
        <v>8</v>
      </c>
      <c r="AY60" s="90"/>
      <c r="AZ60" s="10"/>
      <c r="BA60" s="10"/>
      <c r="BB60" s="10"/>
      <c r="BC60" s="10"/>
      <c r="BD60" s="10"/>
      <c r="BE60" s="10"/>
      <c r="BF60" s="10"/>
      <c r="BG60" s="10"/>
      <c r="BH60" s="194"/>
      <c r="BI60" s="203">
        <f>E60+F60+G60+H60+I60+J60+K60+L60+M60+N60+O60+P60+Q60+R60+S60+T60+U60+Y60+Z60+AA60+AB60+AC60+AD60+AE60+AF60+AG60+AH60+AI60+AJ60+AK60+AL60+AM60+AN60+AO60+AP60+AQ60+AR60</f>
        <v>160</v>
      </c>
      <c r="BJ60" s="100"/>
    </row>
    <row r="61" spans="1:62" ht="36" customHeight="1" thickBot="1">
      <c r="A61" s="378"/>
      <c r="B61" s="337"/>
      <c r="C61" s="335"/>
      <c r="D61" s="32" t="s">
        <v>8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186"/>
      <c r="V61" s="9"/>
      <c r="W61" s="9"/>
      <c r="X61" s="9"/>
      <c r="Y61" s="93">
        <v>4</v>
      </c>
      <c r="Z61" s="93">
        <v>4</v>
      </c>
      <c r="AA61" s="93">
        <v>4</v>
      </c>
      <c r="AB61" s="93">
        <v>4</v>
      </c>
      <c r="AC61" s="93">
        <v>4</v>
      </c>
      <c r="AD61" s="93">
        <v>4</v>
      </c>
      <c r="AE61" s="93">
        <v>4</v>
      </c>
      <c r="AF61" s="93">
        <v>4</v>
      </c>
      <c r="AG61" s="93">
        <v>4</v>
      </c>
      <c r="AH61" s="93">
        <v>4</v>
      </c>
      <c r="AI61" s="93">
        <v>4</v>
      </c>
      <c r="AJ61" s="93">
        <v>4</v>
      </c>
      <c r="AK61" s="93">
        <v>4</v>
      </c>
      <c r="AL61" s="93">
        <v>4</v>
      </c>
      <c r="AM61" s="93">
        <v>4</v>
      </c>
      <c r="AN61" s="93">
        <v>4</v>
      </c>
      <c r="AO61" s="93">
        <v>4</v>
      </c>
      <c r="AP61" s="93">
        <v>4</v>
      </c>
      <c r="AQ61" s="93">
        <v>4</v>
      </c>
      <c r="AR61" s="93">
        <v>4</v>
      </c>
      <c r="AS61" s="89"/>
      <c r="AT61" s="297">
        <v>0</v>
      </c>
      <c r="AU61" s="297">
        <v>0</v>
      </c>
      <c r="AV61" s="297">
        <v>8</v>
      </c>
      <c r="AW61" s="297">
        <v>8</v>
      </c>
      <c r="AX61" s="297">
        <v>8</v>
      </c>
      <c r="AY61" s="89"/>
      <c r="AZ61" s="94"/>
      <c r="BA61" s="94"/>
      <c r="BB61" s="94"/>
      <c r="BC61" s="94"/>
      <c r="BD61" s="94"/>
      <c r="BE61" s="94"/>
      <c r="BF61" s="94"/>
      <c r="BG61" s="94"/>
      <c r="BH61" s="190"/>
      <c r="BI61" s="206"/>
      <c r="BJ61" s="97">
        <f>E61+F61+G61+H61+I61+J61+K61+L61+M61+N61+O61+P61+Q61+R61+S61+T61+U61+Y61+Z61+AA61+AB61+AC61+AD61+AE61+AF61+AG61+AH61+AI61+AJ61+AK61+AL61+AM61+AN61+AO61+AP61+AQ61+AR61</f>
        <v>80</v>
      </c>
    </row>
    <row r="62" spans="1:62" ht="29.25" customHeight="1">
      <c r="A62" s="378"/>
      <c r="B62" s="374" t="s">
        <v>74</v>
      </c>
      <c r="C62" s="334" t="s">
        <v>93</v>
      </c>
      <c r="D62" s="14" t="s">
        <v>7</v>
      </c>
      <c r="E62" s="15"/>
      <c r="F62" s="15"/>
      <c r="G62" s="15"/>
      <c r="H62" s="15"/>
      <c r="I62" s="15"/>
      <c r="J62" s="15"/>
      <c r="K62" s="15"/>
      <c r="L62" s="14"/>
      <c r="M62" s="14"/>
      <c r="N62" s="14"/>
      <c r="O62" s="14"/>
      <c r="P62" s="14"/>
      <c r="Q62" s="14"/>
      <c r="R62" s="14"/>
      <c r="S62" s="14"/>
      <c r="T62" s="14"/>
      <c r="U62" s="65"/>
      <c r="V62" s="18"/>
      <c r="W62" s="18"/>
      <c r="X62" s="18"/>
      <c r="Y62" s="76">
        <v>4</v>
      </c>
      <c r="Z62" s="76">
        <v>2</v>
      </c>
      <c r="AA62" s="76">
        <v>4</v>
      </c>
      <c r="AB62" s="76">
        <v>2</v>
      </c>
      <c r="AC62" s="76">
        <v>4</v>
      </c>
      <c r="AD62" s="76">
        <v>2</v>
      </c>
      <c r="AE62" s="76">
        <v>4</v>
      </c>
      <c r="AF62" s="76">
        <v>2</v>
      </c>
      <c r="AG62" s="76">
        <v>4</v>
      </c>
      <c r="AH62" s="76">
        <v>2</v>
      </c>
      <c r="AI62" s="76">
        <v>4</v>
      </c>
      <c r="AJ62" s="76">
        <v>2</v>
      </c>
      <c r="AK62" s="76">
        <v>4</v>
      </c>
      <c r="AL62" s="76">
        <v>2</v>
      </c>
      <c r="AM62" s="76">
        <v>4</v>
      </c>
      <c r="AN62" s="76">
        <v>2</v>
      </c>
      <c r="AO62" s="76">
        <v>4</v>
      </c>
      <c r="AP62" s="76">
        <v>2</v>
      </c>
      <c r="AQ62" s="76"/>
      <c r="AR62" s="76"/>
      <c r="AS62" s="16"/>
      <c r="AT62" s="297">
        <v>0</v>
      </c>
      <c r="AU62" s="297">
        <v>0</v>
      </c>
      <c r="AV62" s="297">
        <v>8</v>
      </c>
      <c r="AW62" s="297">
        <v>8</v>
      </c>
      <c r="AX62" s="297">
        <v>8</v>
      </c>
      <c r="AY62" s="16"/>
      <c r="AZ62" s="17"/>
      <c r="BA62" s="17"/>
      <c r="BB62" s="17"/>
      <c r="BC62" s="17"/>
      <c r="BD62" s="17"/>
      <c r="BE62" s="17"/>
      <c r="BF62" s="17"/>
      <c r="BG62" s="17"/>
      <c r="BH62" s="195"/>
      <c r="BI62" s="204">
        <f>E62+F62+G62+H62+I62+J62+K62+L62+M62+N62+O62+P62+Q62+R62+S62+T62+U62+Y62+Z62+AA62+AB62+AC62+AD62+AE62+AF62+AG62+AH62+AI62+AJ62+AK62+AL62+AM62+AN62+AO62+AP62+AQ62+AR62</f>
        <v>54</v>
      </c>
      <c r="BJ62" s="96"/>
    </row>
    <row r="63" spans="1:62" ht="38.25" customHeight="1">
      <c r="A63" s="378"/>
      <c r="B63" s="375"/>
      <c r="C63" s="342"/>
      <c r="D63" s="32" t="s">
        <v>8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233"/>
      <c r="V63" s="8"/>
      <c r="W63" s="8"/>
      <c r="X63" s="8"/>
      <c r="Y63" s="105">
        <v>2</v>
      </c>
      <c r="Z63" s="105">
        <v>1</v>
      </c>
      <c r="AA63" s="105">
        <v>2</v>
      </c>
      <c r="AB63" s="105">
        <v>1</v>
      </c>
      <c r="AC63" s="105">
        <v>2</v>
      </c>
      <c r="AD63" s="105">
        <v>1</v>
      </c>
      <c r="AE63" s="105">
        <v>2</v>
      </c>
      <c r="AF63" s="105">
        <v>1</v>
      </c>
      <c r="AG63" s="105">
        <v>2</v>
      </c>
      <c r="AH63" s="105">
        <v>1</v>
      </c>
      <c r="AI63" s="105">
        <v>2</v>
      </c>
      <c r="AJ63" s="105">
        <v>1</v>
      </c>
      <c r="AK63" s="105">
        <v>2</v>
      </c>
      <c r="AL63" s="105">
        <v>1</v>
      </c>
      <c r="AM63" s="105">
        <v>2</v>
      </c>
      <c r="AN63" s="105">
        <v>1</v>
      </c>
      <c r="AO63" s="105">
        <v>2</v>
      </c>
      <c r="AP63" s="105"/>
      <c r="AQ63" s="105"/>
      <c r="AR63" s="105"/>
      <c r="AS63" s="92"/>
      <c r="AT63" s="297">
        <v>0</v>
      </c>
      <c r="AU63" s="297">
        <v>0</v>
      </c>
      <c r="AV63" s="297">
        <v>8</v>
      </c>
      <c r="AW63" s="297">
        <v>8</v>
      </c>
      <c r="AX63" s="297">
        <v>8</v>
      </c>
      <c r="AY63" s="92"/>
      <c r="AZ63" s="95"/>
      <c r="BA63" s="95"/>
      <c r="BB63" s="95"/>
      <c r="BC63" s="95"/>
      <c r="BD63" s="95"/>
      <c r="BE63" s="95"/>
      <c r="BF63" s="95"/>
      <c r="BG63" s="95"/>
      <c r="BH63" s="232"/>
      <c r="BI63" s="206"/>
      <c r="BJ63" s="97">
        <f>E63+F63+G63+H63+I63+J63+K63+L63+M63+N63+O63+P63+Q63+R63+S63+T63+U63+Y63+Z63+AA63+AB63+AC63+AD63+AE63+AF63+AG63+AH63+AI63+AJ63+AK63+AL63+AM63+AN63+AO63+AP63+AQ63+AR63</f>
        <v>26</v>
      </c>
    </row>
    <row r="64" spans="1:62" ht="12.75" customHeight="1" thickBot="1">
      <c r="A64" s="377"/>
      <c r="B64" s="386" t="s">
        <v>13</v>
      </c>
      <c r="C64" s="387"/>
      <c r="D64" s="388"/>
      <c r="E64" s="63">
        <f aca="true" t="shared" si="24" ref="E64:U64">E8+E22+E30+E48</f>
        <v>36</v>
      </c>
      <c r="F64" s="63">
        <f t="shared" si="24"/>
        <v>36</v>
      </c>
      <c r="G64" s="63">
        <f t="shared" si="24"/>
        <v>36</v>
      </c>
      <c r="H64" s="63">
        <f t="shared" si="24"/>
        <v>36</v>
      </c>
      <c r="I64" s="63">
        <f t="shared" si="24"/>
        <v>36</v>
      </c>
      <c r="J64" s="63">
        <f t="shared" si="24"/>
        <v>36</v>
      </c>
      <c r="K64" s="63">
        <f t="shared" si="24"/>
        <v>36</v>
      </c>
      <c r="L64" s="63">
        <f t="shared" si="24"/>
        <v>36</v>
      </c>
      <c r="M64" s="63">
        <f t="shared" si="24"/>
        <v>36</v>
      </c>
      <c r="N64" s="63">
        <f t="shared" si="24"/>
        <v>36</v>
      </c>
      <c r="O64" s="63">
        <f t="shared" si="24"/>
        <v>36</v>
      </c>
      <c r="P64" s="63">
        <f t="shared" si="24"/>
        <v>36</v>
      </c>
      <c r="Q64" s="63">
        <f t="shared" si="24"/>
        <v>36</v>
      </c>
      <c r="R64" s="63">
        <f t="shared" si="24"/>
        <v>36</v>
      </c>
      <c r="S64" s="63">
        <f t="shared" si="24"/>
        <v>36</v>
      </c>
      <c r="T64" s="63">
        <f t="shared" si="24"/>
        <v>36</v>
      </c>
      <c r="U64" s="85">
        <f t="shared" si="24"/>
        <v>36</v>
      </c>
      <c r="V64" s="62"/>
      <c r="W64" s="62"/>
      <c r="X64" s="62"/>
      <c r="Y64" s="63">
        <f aca="true" t="shared" si="25" ref="Y64:AS64">Y8+Y22+Y30+Y48</f>
        <v>36</v>
      </c>
      <c r="Z64" s="63">
        <f t="shared" si="25"/>
        <v>36</v>
      </c>
      <c r="AA64" s="63">
        <f t="shared" si="25"/>
        <v>36</v>
      </c>
      <c r="AB64" s="63">
        <f t="shared" si="25"/>
        <v>36</v>
      </c>
      <c r="AC64" s="63">
        <f t="shared" si="25"/>
        <v>36</v>
      </c>
      <c r="AD64" s="63">
        <f t="shared" si="25"/>
        <v>36</v>
      </c>
      <c r="AE64" s="63">
        <f t="shared" si="25"/>
        <v>36</v>
      </c>
      <c r="AF64" s="63">
        <f t="shared" si="25"/>
        <v>36</v>
      </c>
      <c r="AG64" s="63">
        <f t="shared" si="25"/>
        <v>36</v>
      </c>
      <c r="AH64" s="63">
        <f t="shared" si="25"/>
        <v>36</v>
      </c>
      <c r="AI64" s="63">
        <f t="shared" si="25"/>
        <v>36</v>
      </c>
      <c r="AJ64" s="63">
        <f t="shared" si="25"/>
        <v>36</v>
      </c>
      <c r="AK64" s="63">
        <f t="shared" si="25"/>
        <v>36</v>
      </c>
      <c r="AL64" s="63">
        <f t="shared" si="25"/>
        <v>36</v>
      </c>
      <c r="AM64" s="63">
        <f t="shared" si="25"/>
        <v>36</v>
      </c>
      <c r="AN64" s="63">
        <f t="shared" si="25"/>
        <v>36</v>
      </c>
      <c r="AO64" s="63">
        <f t="shared" si="25"/>
        <v>36</v>
      </c>
      <c r="AP64" s="63">
        <f t="shared" si="25"/>
        <v>36</v>
      </c>
      <c r="AQ64" s="63">
        <f t="shared" si="25"/>
        <v>36</v>
      </c>
      <c r="AR64" s="63">
        <f t="shared" si="25"/>
        <v>36</v>
      </c>
      <c r="AS64" s="63">
        <f t="shared" si="25"/>
        <v>0</v>
      </c>
      <c r="AT64" s="63">
        <v>18</v>
      </c>
      <c r="AU64" s="316">
        <f>36</f>
        <v>36</v>
      </c>
      <c r="AV64" s="317"/>
      <c r="AW64" s="63">
        <f>36</f>
        <v>36</v>
      </c>
      <c r="AX64" s="63">
        <v>18</v>
      </c>
      <c r="AY64" s="12"/>
      <c r="AZ64" s="12"/>
      <c r="BA64" s="12"/>
      <c r="BB64" s="12"/>
      <c r="BC64" s="12"/>
      <c r="BD64" s="12"/>
      <c r="BE64" s="12"/>
      <c r="BF64" s="12"/>
      <c r="BG64" s="12"/>
      <c r="BH64" s="99"/>
      <c r="BI64" s="211">
        <f>BI8+BI22+BI30+BI48</f>
        <v>1332</v>
      </c>
      <c r="BJ64" s="212"/>
    </row>
    <row r="65" spans="1:62" ht="12.75" customHeight="1" thickTop="1">
      <c r="A65" s="377"/>
      <c r="B65" s="389" t="s">
        <v>14</v>
      </c>
      <c r="C65" s="390"/>
      <c r="D65" s="391"/>
      <c r="E65" s="42">
        <f aca="true" t="shared" si="26" ref="E65:U65">E9+E23+E31+E49</f>
        <v>18</v>
      </c>
      <c r="F65" s="42">
        <f t="shared" si="26"/>
        <v>18</v>
      </c>
      <c r="G65" s="42">
        <f t="shared" si="26"/>
        <v>18</v>
      </c>
      <c r="H65" s="42">
        <f t="shared" si="26"/>
        <v>18</v>
      </c>
      <c r="I65" s="42">
        <f t="shared" si="26"/>
        <v>18</v>
      </c>
      <c r="J65" s="42">
        <f t="shared" si="26"/>
        <v>18</v>
      </c>
      <c r="K65" s="42">
        <f t="shared" si="26"/>
        <v>18</v>
      </c>
      <c r="L65" s="42">
        <f t="shared" si="26"/>
        <v>18</v>
      </c>
      <c r="M65" s="42">
        <f t="shared" si="26"/>
        <v>18</v>
      </c>
      <c r="N65" s="42">
        <f t="shared" si="26"/>
        <v>18</v>
      </c>
      <c r="O65" s="42">
        <f t="shared" si="26"/>
        <v>18</v>
      </c>
      <c r="P65" s="42">
        <f t="shared" si="26"/>
        <v>18</v>
      </c>
      <c r="Q65" s="42">
        <f t="shared" si="26"/>
        <v>18</v>
      </c>
      <c r="R65" s="42">
        <f t="shared" si="26"/>
        <v>18</v>
      </c>
      <c r="S65" s="42">
        <f t="shared" si="26"/>
        <v>18</v>
      </c>
      <c r="T65" s="42">
        <f t="shared" si="26"/>
        <v>18</v>
      </c>
      <c r="U65" s="112">
        <f t="shared" si="26"/>
        <v>18</v>
      </c>
      <c r="V65" s="6"/>
      <c r="W65" s="6"/>
      <c r="X65" s="6"/>
      <c r="Y65" s="42">
        <f aca="true" t="shared" si="27" ref="Y65:AS65">Y9+Y23+Y31+Y49</f>
        <v>18</v>
      </c>
      <c r="Z65" s="42">
        <f t="shared" si="27"/>
        <v>18</v>
      </c>
      <c r="AA65" s="42">
        <f t="shared" si="27"/>
        <v>18</v>
      </c>
      <c r="AB65" s="42">
        <f t="shared" si="27"/>
        <v>18</v>
      </c>
      <c r="AC65" s="42">
        <f t="shared" si="27"/>
        <v>18</v>
      </c>
      <c r="AD65" s="42">
        <f t="shared" si="27"/>
        <v>18</v>
      </c>
      <c r="AE65" s="42">
        <f t="shared" si="27"/>
        <v>18</v>
      </c>
      <c r="AF65" s="42">
        <f t="shared" si="27"/>
        <v>18</v>
      </c>
      <c r="AG65" s="42">
        <f t="shared" si="27"/>
        <v>18</v>
      </c>
      <c r="AH65" s="42">
        <f t="shared" si="27"/>
        <v>18</v>
      </c>
      <c r="AI65" s="42">
        <f t="shared" si="27"/>
        <v>18</v>
      </c>
      <c r="AJ65" s="42">
        <f t="shared" si="27"/>
        <v>18</v>
      </c>
      <c r="AK65" s="42">
        <f t="shared" si="27"/>
        <v>18</v>
      </c>
      <c r="AL65" s="42">
        <f t="shared" si="27"/>
        <v>18</v>
      </c>
      <c r="AM65" s="42">
        <f t="shared" si="27"/>
        <v>18</v>
      </c>
      <c r="AN65" s="42">
        <f t="shared" si="27"/>
        <v>18</v>
      </c>
      <c r="AO65" s="42">
        <f t="shared" si="27"/>
        <v>18</v>
      </c>
      <c r="AP65" s="42">
        <f t="shared" si="27"/>
        <v>18</v>
      </c>
      <c r="AQ65" s="42">
        <f t="shared" si="27"/>
        <v>18</v>
      </c>
      <c r="AR65" s="42">
        <f t="shared" si="27"/>
        <v>18</v>
      </c>
      <c r="AS65" s="42">
        <f t="shared" si="27"/>
        <v>0</v>
      </c>
      <c r="AT65" s="42">
        <v>0</v>
      </c>
      <c r="AU65" s="318">
        <f>0</f>
        <v>0</v>
      </c>
      <c r="AV65" s="319"/>
      <c r="AW65" s="42">
        <f>0</f>
        <v>0</v>
      </c>
      <c r="AX65" s="42">
        <v>0</v>
      </c>
      <c r="AY65" s="7"/>
      <c r="AZ65" s="7"/>
      <c r="BA65" s="7"/>
      <c r="BB65" s="7"/>
      <c r="BC65" s="7"/>
      <c r="BD65" s="7"/>
      <c r="BE65" s="7"/>
      <c r="BF65" s="7"/>
      <c r="BG65" s="7"/>
      <c r="BH65" s="198"/>
      <c r="BI65" s="203"/>
      <c r="BJ65" s="213">
        <f>BJ9+BJ23+BJ31+BJ49</f>
        <v>666</v>
      </c>
    </row>
    <row r="66" spans="1:62" ht="12.75" customHeight="1" thickBot="1">
      <c r="A66" s="379"/>
      <c r="B66" s="371" t="s">
        <v>10</v>
      </c>
      <c r="C66" s="372"/>
      <c r="D66" s="373"/>
      <c r="E66" s="48">
        <f>SUM(E64:E65)</f>
        <v>54</v>
      </c>
      <c r="F66" s="48">
        <f aca="true" t="shared" si="28" ref="F66:T66">SUM(F64:F65)</f>
        <v>54</v>
      </c>
      <c r="G66" s="48">
        <f t="shared" si="28"/>
        <v>54</v>
      </c>
      <c r="H66" s="48">
        <f t="shared" si="28"/>
        <v>54</v>
      </c>
      <c r="I66" s="48">
        <f t="shared" si="28"/>
        <v>54</v>
      </c>
      <c r="J66" s="48">
        <f t="shared" si="28"/>
        <v>54</v>
      </c>
      <c r="K66" s="48">
        <f t="shared" si="28"/>
        <v>54</v>
      </c>
      <c r="L66" s="48">
        <f t="shared" si="28"/>
        <v>54</v>
      </c>
      <c r="M66" s="48">
        <f t="shared" si="28"/>
        <v>54</v>
      </c>
      <c r="N66" s="48">
        <f t="shared" si="28"/>
        <v>54</v>
      </c>
      <c r="O66" s="48">
        <f t="shared" si="28"/>
        <v>54</v>
      </c>
      <c r="P66" s="48">
        <f t="shared" si="28"/>
        <v>54</v>
      </c>
      <c r="Q66" s="48">
        <f t="shared" si="28"/>
        <v>54</v>
      </c>
      <c r="R66" s="48">
        <f t="shared" si="28"/>
        <v>54</v>
      </c>
      <c r="S66" s="48">
        <f t="shared" si="28"/>
        <v>54</v>
      </c>
      <c r="T66" s="48">
        <f t="shared" si="28"/>
        <v>54</v>
      </c>
      <c r="U66" s="113">
        <f>SUM(U64:U65)</f>
        <v>54</v>
      </c>
      <c r="V66" s="56"/>
      <c r="W66" s="73"/>
      <c r="X66" s="73"/>
      <c r="Y66" s="48">
        <f aca="true" t="shared" si="29" ref="Y66:AS66">SUM(Y64:Y65)</f>
        <v>54</v>
      </c>
      <c r="Z66" s="48">
        <f t="shared" si="29"/>
        <v>54</v>
      </c>
      <c r="AA66" s="48">
        <f t="shared" si="29"/>
        <v>54</v>
      </c>
      <c r="AB66" s="48">
        <f t="shared" si="29"/>
        <v>54</v>
      </c>
      <c r="AC66" s="48">
        <f t="shared" si="29"/>
        <v>54</v>
      </c>
      <c r="AD66" s="48">
        <f t="shared" si="29"/>
        <v>54</v>
      </c>
      <c r="AE66" s="48">
        <f t="shared" si="29"/>
        <v>54</v>
      </c>
      <c r="AF66" s="48">
        <f t="shared" si="29"/>
        <v>54</v>
      </c>
      <c r="AG66" s="48">
        <f t="shared" si="29"/>
        <v>54</v>
      </c>
      <c r="AH66" s="48">
        <f t="shared" si="29"/>
        <v>54</v>
      </c>
      <c r="AI66" s="48">
        <f t="shared" si="29"/>
        <v>54</v>
      </c>
      <c r="AJ66" s="48">
        <f t="shared" si="29"/>
        <v>54</v>
      </c>
      <c r="AK66" s="48">
        <f t="shared" si="29"/>
        <v>54</v>
      </c>
      <c r="AL66" s="48">
        <f t="shared" si="29"/>
        <v>54</v>
      </c>
      <c r="AM66" s="48">
        <f t="shared" si="29"/>
        <v>54</v>
      </c>
      <c r="AN66" s="48">
        <f t="shared" si="29"/>
        <v>54</v>
      </c>
      <c r="AO66" s="48">
        <f t="shared" si="29"/>
        <v>54</v>
      </c>
      <c r="AP66" s="48">
        <f t="shared" si="29"/>
        <v>54</v>
      </c>
      <c r="AQ66" s="48">
        <f t="shared" si="29"/>
        <v>54</v>
      </c>
      <c r="AR66" s="48">
        <f t="shared" si="29"/>
        <v>54</v>
      </c>
      <c r="AS66" s="48">
        <f t="shared" si="29"/>
        <v>0</v>
      </c>
      <c r="AT66" s="48">
        <v>18</v>
      </c>
      <c r="AU66" s="320">
        <f>36</f>
        <v>36</v>
      </c>
      <c r="AV66" s="321"/>
      <c r="AW66" s="48">
        <f>36</f>
        <v>36</v>
      </c>
      <c r="AX66" s="48">
        <v>18</v>
      </c>
      <c r="AY66" s="56"/>
      <c r="AZ66" s="56"/>
      <c r="BA66" s="56"/>
      <c r="BB66" s="56"/>
      <c r="BC66" s="56"/>
      <c r="BD66" s="56"/>
      <c r="BE66" s="56"/>
      <c r="BF66" s="56"/>
      <c r="BG66" s="56"/>
      <c r="BH66" s="199"/>
      <c r="BI66" s="382">
        <f>BJ65+BI64</f>
        <v>1998</v>
      </c>
      <c r="BJ66" s="383"/>
    </row>
    <row r="67" ht="13.5" thickTop="1"/>
    <row r="68" spans="20:24" ht="12.75">
      <c r="T68" s="81"/>
      <c r="U68" s="81"/>
      <c r="V68" s="81"/>
      <c r="W68" s="81"/>
      <c r="X68" s="81"/>
    </row>
    <row r="69" spans="19:40" ht="15.75">
      <c r="S69" s="80"/>
      <c r="T69" s="226" t="s">
        <v>144</v>
      </c>
      <c r="W69" s="82"/>
      <c r="X69" s="227"/>
      <c r="AB69" s="72">
        <v>8</v>
      </c>
      <c r="AC69" s="226" t="s">
        <v>146</v>
      </c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</row>
    <row r="70" spans="20:40" ht="15.75">
      <c r="T70" s="83"/>
      <c r="U70" s="84"/>
      <c r="V70" s="84"/>
      <c r="W70" s="84"/>
      <c r="X70" s="83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</row>
    <row r="71" spans="19:40" ht="15.75">
      <c r="S71" s="70"/>
      <c r="T71" s="226" t="s">
        <v>145</v>
      </c>
      <c r="W71" s="228"/>
      <c r="Y71" s="171"/>
      <c r="AB71" s="72">
        <v>0</v>
      </c>
      <c r="AC71" s="226" t="s">
        <v>76</v>
      </c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</row>
    <row r="72" spans="1:21" ht="12.75">
      <c r="A72" s="3"/>
      <c r="T72" s="83"/>
      <c r="U72" s="84"/>
    </row>
    <row r="73" spans="20:21" ht="12.75">
      <c r="T73" s="83"/>
      <c r="U73" s="84"/>
    </row>
    <row r="74" spans="20:21" ht="12.75">
      <c r="T74" s="83"/>
      <c r="U74" s="84"/>
    </row>
    <row r="75" spans="20:21" ht="12.75">
      <c r="T75" s="83"/>
      <c r="U75" s="84"/>
    </row>
    <row r="76" spans="20:21" ht="12.75">
      <c r="T76" s="83"/>
      <c r="U76" s="84"/>
    </row>
    <row r="77" spans="20:21" ht="12.75">
      <c r="T77" s="83"/>
      <c r="U77" s="84"/>
    </row>
    <row r="78" spans="20:21" ht="12.75">
      <c r="T78" s="83"/>
      <c r="U78" s="83"/>
    </row>
  </sheetData>
  <sheetProtection/>
  <mergeCells count="84">
    <mergeCell ref="B14:B15"/>
    <mergeCell ref="C14:C15"/>
    <mergeCell ref="BI66:BJ66"/>
    <mergeCell ref="B52:B53"/>
    <mergeCell ref="C52:C53"/>
    <mergeCell ref="B64:D64"/>
    <mergeCell ref="B65:D65"/>
    <mergeCell ref="B58:B59"/>
    <mergeCell ref="C58:C59"/>
    <mergeCell ref="B60:B61"/>
    <mergeCell ref="C60:C61"/>
    <mergeCell ref="B54:B55"/>
    <mergeCell ref="A8:A66"/>
    <mergeCell ref="B8:B9"/>
    <mergeCell ref="C8:C9"/>
    <mergeCell ref="B12:B13"/>
    <mergeCell ref="C12:C13"/>
    <mergeCell ref="B16:B17"/>
    <mergeCell ref="C16:C17"/>
    <mergeCell ref="B10:B11"/>
    <mergeCell ref="B66:D66"/>
    <mergeCell ref="C10:C11"/>
    <mergeCell ref="C18:C19"/>
    <mergeCell ref="B22:B23"/>
    <mergeCell ref="C22:C23"/>
    <mergeCell ref="B20:B21"/>
    <mergeCell ref="C20:C21"/>
    <mergeCell ref="B28:B29"/>
    <mergeCell ref="C28:C29"/>
    <mergeCell ref="B62:B63"/>
    <mergeCell ref="BJ2:BJ7"/>
    <mergeCell ref="E3:BH3"/>
    <mergeCell ref="E5:BH5"/>
    <mergeCell ref="V6:W6"/>
    <mergeCell ref="V7:W7"/>
    <mergeCell ref="AS2:AT2"/>
    <mergeCell ref="AS4:AT4"/>
    <mergeCell ref="AS6:AT6"/>
    <mergeCell ref="AS7:AT7"/>
    <mergeCell ref="AX2:AY2"/>
    <mergeCell ref="C50:C51"/>
    <mergeCell ref="B38:B39"/>
    <mergeCell ref="C38:C39"/>
    <mergeCell ref="B40:B41"/>
    <mergeCell ref="B44:B45"/>
    <mergeCell ref="C44:C45"/>
    <mergeCell ref="B48:B49"/>
    <mergeCell ref="BI2:BI7"/>
    <mergeCell ref="B24:B25"/>
    <mergeCell ref="C24:C25"/>
    <mergeCell ref="B26:B27"/>
    <mergeCell ref="C26:C27"/>
    <mergeCell ref="D2:D7"/>
    <mergeCell ref="B18:B19"/>
    <mergeCell ref="AX4:AY4"/>
    <mergeCell ref="AX6:AY6"/>
    <mergeCell ref="AX7:AY7"/>
    <mergeCell ref="C62:C63"/>
    <mergeCell ref="C54:C55"/>
    <mergeCell ref="B36:B37"/>
    <mergeCell ref="C36:C37"/>
    <mergeCell ref="B42:B43"/>
    <mergeCell ref="B46:B47"/>
    <mergeCell ref="C46:C47"/>
    <mergeCell ref="C42:C43"/>
    <mergeCell ref="C48:C49"/>
    <mergeCell ref="B50:B51"/>
    <mergeCell ref="A2:A7"/>
    <mergeCell ref="B2:B7"/>
    <mergeCell ref="C2:C7"/>
    <mergeCell ref="C40:C41"/>
    <mergeCell ref="B32:B33"/>
    <mergeCell ref="C32:C33"/>
    <mergeCell ref="B34:B35"/>
    <mergeCell ref="C34:C35"/>
    <mergeCell ref="B30:B31"/>
    <mergeCell ref="C30:C31"/>
    <mergeCell ref="AU64:AV64"/>
    <mergeCell ref="AU65:AV65"/>
    <mergeCell ref="AU66:AV66"/>
    <mergeCell ref="AU2:AV2"/>
    <mergeCell ref="AU4:AV4"/>
    <mergeCell ref="AU6:AV6"/>
    <mergeCell ref="AU7:AV7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17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4"/>
  <sheetViews>
    <sheetView zoomScalePageLayoutView="0" workbookViewId="0" topLeftCell="A28">
      <selection activeCell="I1" sqref="I1:BG1"/>
    </sheetView>
  </sheetViews>
  <sheetFormatPr defaultColWidth="9.00390625" defaultRowHeight="12.75"/>
  <cols>
    <col min="1" max="1" width="9.125" style="2" customWidth="1"/>
    <col min="2" max="2" width="9.875" style="2" customWidth="1"/>
    <col min="3" max="3" width="27.75390625" style="2" customWidth="1"/>
    <col min="4" max="4" width="9.125" style="2" customWidth="1"/>
    <col min="5" max="7" width="4.375" style="2" customWidth="1"/>
    <col min="8" max="8" width="5.875" style="2" customWidth="1"/>
    <col min="9" max="20" width="4.375" style="2" customWidth="1"/>
    <col min="21" max="24" width="3.875" style="2" customWidth="1"/>
    <col min="25" max="47" width="4.375" style="2" customWidth="1"/>
    <col min="48" max="57" width="3.875" style="2" customWidth="1"/>
    <col min="58" max="58" width="6.625" style="2" customWidth="1"/>
    <col min="59" max="16384" width="9.125" style="2" customWidth="1"/>
  </cols>
  <sheetData>
    <row r="1" spans="9:59" s="1" customFormat="1" ht="21" thickBot="1">
      <c r="I1" s="394" t="s">
        <v>166</v>
      </c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F1" s="395"/>
      <c r="BG1" s="395"/>
    </row>
    <row r="2" spans="1:59" ht="58.5" customHeight="1">
      <c r="A2" s="328" t="s">
        <v>0</v>
      </c>
      <c r="B2" s="328" t="s">
        <v>1</v>
      </c>
      <c r="C2" s="331" t="s">
        <v>2</v>
      </c>
      <c r="D2" s="331" t="s">
        <v>3</v>
      </c>
      <c r="E2" s="33" t="s">
        <v>94</v>
      </c>
      <c r="F2" s="34" t="s">
        <v>95</v>
      </c>
      <c r="G2" s="34" t="s">
        <v>96</v>
      </c>
      <c r="H2" s="34" t="s">
        <v>97</v>
      </c>
      <c r="I2" s="33" t="s">
        <v>98</v>
      </c>
      <c r="J2" s="34" t="s">
        <v>99</v>
      </c>
      <c r="K2" s="34" t="s">
        <v>100</v>
      </c>
      <c r="L2" s="34" t="s">
        <v>101</v>
      </c>
      <c r="M2" s="34" t="s">
        <v>102</v>
      </c>
      <c r="N2" s="34" t="s">
        <v>103</v>
      </c>
      <c r="O2" s="34" t="s">
        <v>104</v>
      </c>
      <c r="P2" s="34" t="s">
        <v>105</v>
      </c>
      <c r="Q2" s="34" t="s">
        <v>106</v>
      </c>
      <c r="R2" s="33" t="s">
        <v>107</v>
      </c>
      <c r="S2" s="34" t="s">
        <v>108</v>
      </c>
      <c r="T2" s="34" t="s">
        <v>109</v>
      </c>
      <c r="U2" s="34" t="s">
        <v>110</v>
      </c>
      <c r="V2" s="33" t="s">
        <v>17</v>
      </c>
      <c r="W2" s="34" t="s">
        <v>111</v>
      </c>
      <c r="X2" s="34" t="s">
        <v>18</v>
      </c>
      <c r="Y2" s="34" t="s">
        <v>112</v>
      </c>
      <c r="Z2" s="34" t="s">
        <v>113</v>
      </c>
      <c r="AA2" s="33" t="s">
        <v>114</v>
      </c>
      <c r="AB2" s="34" t="s">
        <v>115</v>
      </c>
      <c r="AC2" s="34" t="s">
        <v>116</v>
      </c>
      <c r="AD2" s="34" t="s">
        <v>117</v>
      </c>
      <c r="AE2" s="33" t="s">
        <v>118</v>
      </c>
      <c r="AF2" s="34" t="s">
        <v>119</v>
      </c>
      <c r="AG2" s="34" t="s">
        <v>120</v>
      </c>
      <c r="AH2" s="34" t="s">
        <v>121</v>
      </c>
      <c r="AI2" s="33" t="s">
        <v>122</v>
      </c>
      <c r="AJ2" s="34" t="s">
        <v>123</v>
      </c>
      <c r="AK2" s="34" t="s">
        <v>124</v>
      </c>
      <c r="AL2" s="34" t="s">
        <v>125</v>
      </c>
      <c r="AM2" s="33" t="s">
        <v>126</v>
      </c>
      <c r="AN2" s="34" t="s">
        <v>127</v>
      </c>
      <c r="AO2" s="34" t="s">
        <v>128</v>
      </c>
      <c r="AP2" s="34" t="s">
        <v>129</v>
      </c>
      <c r="AQ2" s="34" t="s">
        <v>130</v>
      </c>
      <c r="AR2" s="33" t="s">
        <v>131</v>
      </c>
      <c r="AS2" s="34" t="s">
        <v>132</v>
      </c>
      <c r="AT2" s="34" t="s">
        <v>133</v>
      </c>
      <c r="AU2" s="34" t="s">
        <v>134</v>
      </c>
      <c r="AV2" s="33" t="s">
        <v>135</v>
      </c>
      <c r="AW2" s="34" t="s">
        <v>136</v>
      </c>
      <c r="AX2" s="34" t="s">
        <v>137</v>
      </c>
      <c r="AY2" s="34" t="s">
        <v>138</v>
      </c>
      <c r="AZ2" s="34" t="s">
        <v>139</v>
      </c>
      <c r="BA2" s="34" t="s">
        <v>140</v>
      </c>
      <c r="BB2" s="34" t="s">
        <v>141</v>
      </c>
      <c r="BC2" s="34" t="s">
        <v>142</v>
      </c>
      <c r="BD2" s="34" t="s">
        <v>143</v>
      </c>
      <c r="BE2" s="86" t="s">
        <v>19</v>
      </c>
      <c r="BF2" s="348" t="s">
        <v>16</v>
      </c>
      <c r="BG2" s="358" t="s">
        <v>85</v>
      </c>
    </row>
    <row r="3" spans="1:59" ht="12.75">
      <c r="A3" s="329"/>
      <c r="B3" s="329"/>
      <c r="C3" s="332"/>
      <c r="D3" s="332"/>
      <c r="E3" s="361" t="s">
        <v>4</v>
      </c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3"/>
      <c r="BF3" s="349"/>
      <c r="BG3" s="359"/>
    </row>
    <row r="4" spans="1:59" ht="12.75">
      <c r="A4" s="329"/>
      <c r="B4" s="329"/>
      <c r="C4" s="332"/>
      <c r="D4" s="332"/>
      <c r="E4" s="4">
        <v>35</v>
      </c>
      <c r="F4" s="4">
        <v>36</v>
      </c>
      <c r="G4" s="4">
        <v>37</v>
      </c>
      <c r="H4" s="4">
        <v>38</v>
      </c>
      <c r="I4" s="4">
        <v>39</v>
      </c>
      <c r="J4" s="4">
        <v>40</v>
      </c>
      <c r="K4" s="4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  <c r="BF4" s="349"/>
      <c r="BG4" s="359"/>
    </row>
    <row r="5" spans="1:59" ht="12.75">
      <c r="A5" s="329"/>
      <c r="B5" s="329"/>
      <c r="C5" s="332"/>
      <c r="D5" s="332"/>
      <c r="E5" s="361" t="s">
        <v>5</v>
      </c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3"/>
      <c r="BF5" s="349"/>
      <c r="BG5" s="359"/>
    </row>
    <row r="6" spans="1:59" ht="12.75">
      <c r="A6" s="329"/>
      <c r="B6" s="329"/>
      <c r="C6" s="332"/>
      <c r="D6" s="332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324">
        <v>18</v>
      </c>
      <c r="W6" s="364"/>
      <c r="X6" s="5">
        <v>19</v>
      </c>
      <c r="Y6" s="5">
        <v>20</v>
      </c>
      <c r="Z6" s="5">
        <v>21</v>
      </c>
      <c r="AA6" s="5">
        <v>22</v>
      </c>
      <c r="AB6" s="5">
        <v>23</v>
      </c>
      <c r="AC6" s="5">
        <v>24</v>
      </c>
      <c r="AD6" s="5">
        <v>25</v>
      </c>
      <c r="AE6" s="5">
        <v>26</v>
      </c>
      <c r="AF6" s="5">
        <v>27</v>
      </c>
      <c r="AG6" s="5">
        <v>28</v>
      </c>
      <c r="AH6" s="5">
        <v>29</v>
      </c>
      <c r="AI6" s="5">
        <v>30</v>
      </c>
      <c r="AJ6" s="5">
        <v>31</v>
      </c>
      <c r="AK6" s="5">
        <v>32</v>
      </c>
      <c r="AL6" s="5">
        <v>33</v>
      </c>
      <c r="AM6" s="5">
        <v>34</v>
      </c>
      <c r="AN6" s="5">
        <v>35</v>
      </c>
      <c r="AO6" s="5">
        <v>36</v>
      </c>
      <c r="AP6" s="5">
        <v>37</v>
      </c>
      <c r="AQ6" s="5">
        <v>38</v>
      </c>
      <c r="AR6" s="5">
        <v>39</v>
      </c>
      <c r="AS6" s="5">
        <v>40</v>
      </c>
      <c r="AT6" s="5">
        <v>41</v>
      </c>
      <c r="AU6" s="5">
        <v>42</v>
      </c>
      <c r="AV6" s="5">
        <v>43</v>
      </c>
      <c r="AW6" s="8">
        <v>44</v>
      </c>
      <c r="AX6" s="8">
        <v>45</v>
      </c>
      <c r="AY6" s="8">
        <v>46</v>
      </c>
      <c r="AZ6" s="8">
        <v>47</v>
      </c>
      <c r="BA6" s="8">
        <v>48</v>
      </c>
      <c r="BB6" s="8">
        <v>49</v>
      </c>
      <c r="BC6" s="8">
        <v>50</v>
      </c>
      <c r="BD6" s="8">
        <v>51</v>
      </c>
      <c r="BE6" s="8">
        <v>52</v>
      </c>
      <c r="BF6" s="349"/>
      <c r="BG6" s="359"/>
    </row>
    <row r="7" spans="1:59" ht="13.5" thickBot="1">
      <c r="A7" s="330"/>
      <c r="B7" s="330"/>
      <c r="C7" s="333"/>
      <c r="D7" s="333"/>
      <c r="E7" s="31" t="s">
        <v>61</v>
      </c>
      <c r="F7" s="31" t="s">
        <v>62</v>
      </c>
      <c r="G7" s="31" t="s">
        <v>61</v>
      </c>
      <c r="H7" s="31" t="s">
        <v>62</v>
      </c>
      <c r="I7" s="31" t="s">
        <v>61</v>
      </c>
      <c r="J7" s="31" t="s">
        <v>62</v>
      </c>
      <c r="K7" s="31" t="s">
        <v>61</v>
      </c>
      <c r="L7" s="32" t="s">
        <v>62</v>
      </c>
      <c r="M7" s="32" t="s">
        <v>61</v>
      </c>
      <c r="N7" s="32" t="s">
        <v>62</v>
      </c>
      <c r="O7" s="32" t="s">
        <v>61</v>
      </c>
      <c r="P7" s="32" t="s">
        <v>62</v>
      </c>
      <c r="Q7" s="32" t="s">
        <v>61</v>
      </c>
      <c r="R7" s="32" t="s">
        <v>62</v>
      </c>
      <c r="S7" s="32" t="s">
        <v>61</v>
      </c>
      <c r="T7" s="32" t="s">
        <v>62</v>
      </c>
      <c r="U7" s="74" t="s">
        <v>61</v>
      </c>
      <c r="V7" s="365" t="s">
        <v>62</v>
      </c>
      <c r="W7" s="366"/>
      <c r="X7" s="9" t="s">
        <v>61</v>
      </c>
      <c r="Y7" s="32" t="s">
        <v>62</v>
      </c>
      <c r="Z7" s="32" t="s">
        <v>61</v>
      </c>
      <c r="AA7" s="32" t="s">
        <v>62</v>
      </c>
      <c r="AB7" s="32" t="s">
        <v>61</v>
      </c>
      <c r="AC7" s="32" t="s">
        <v>62</v>
      </c>
      <c r="AD7" s="32" t="s">
        <v>61</v>
      </c>
      <c r="AE7" s="32" t="s">
        <v>62</v>
      </c>
      <c r="AF7" s="32" t="s">
        <v>61</v>
      </c>
      <c r="AG7" s="32" t="s">
        <v>62</v>
      </c>
      <c r="AH7" s="32" t="s">
        <v>61</v>
      </c>
      <c r="AI7" s="32" t="s">
        <v>62</v>
      </c>
      <c r="AJ7" s="32" t="s">
        <v>61</v>
      </c>
      <c r="AK7" s="32" t="s">
        <v>62</v>
      </c>
      <c r="AL7" s="225" t="s">
        <v>61</v>
      </c>
      <c r="AM7" s="32" t="s">
        <v>62</v>
      </c>
      <c r="AN7" s="32" t="s">
        <v>61</v>
      </c>
      <c r="AO7" s="32" t="s">
        <v>62</v>
      </c>
      <c r="AP7" s="32" t="s">
        <v>61</v>
      </c>
      <c r="AQ7" s="32" t="s">
        <v>62</v>
      </c>
      <c r="AR7" s="32" t="s">
        <v>61</v>
      </c>
      <c r="AS7" s="32" t="s">
        <v>62</v>
      </c>
      <c r="AT7" s="32" t="s">
        <v>61</v>
      </c>
      <c r="AU7" s="32" t="s">
        <v>62</v>
      </c>
      <c r="AV7" s="32" t="s">
        <v>61</v>
      </c>
      <c r="AW7" s="9" t="s">
        <v>62</v>
      </c>
      <c r="AX7" s="9" t="s">
        <v>61</v>
      </c>
      <c r="AY7" s="9" t="s">
        <v>62</v>
      </c>
      <c r="AZ7" s="9" t="s">
        <v>61</v>
      </c>
      <c r="BA7" s="9" t="s">
        <v>62</v>
      </c>
      <c r="BB7" s="9" t="s">
        <v>61</v>
      </c>
      <c r="BC7" s="9" t="s">
        <v>62</v>
      </c>
      <c r="BD7" s="9" t="s">
        <v>61</v>
      </c>
      <c r="BE7" s="9" t="s">
        <v>62</v>
      </c>
      <c r="BF7" s="350"/>
      <c r="BG7" s="360"/>
    </row>
    <row r="8" spans="1:59" ht="16.5" customHeight="1" thickBot="1" thickTop="1">
      <c r="A8" s="396" t="s">
        <v>58</v>
      </c>
      <c r="B8" s="338" t="s">
        <v>23</v>
      </c>
      <c r="C8" s="400" t="s">
        <v>84</v>
      </c>
      <c r="D8" s="27" t="s">
        <v>7</v>
      </c>
      <c r="E8" s="28">
        <f>E10+E12+E14</f>
        <v>4</v>
      </c>
      <c r="F8" s="28">
        <f aca="true" t="shared" si="0" ref="F8:Q8">F10+F12+F14</f>
        <v>4</v>
      </c>
      <c r="G8" s="28">
        <f t="shared" si="0"/>
        <v>4</v>
      </c>
      <c r="H8" s="28">
        <f t="shared" si="0"/>
        <v>4</v>
      </c>
      <c r="I8" s="28">
        <f t="shared" si="0"/>
        <v>4</v>
      </c>
      <c r="J8" s="28">
        <f t="shared" si="0"/>
        <v>4</v>
      </c>
      <c r="K8" s="28">
        <f t="shared" si="0"/>
        <v>4</v>
      </c>
      <c r="L8" s="28">
        <f t="shared" si="0"/>
        <v>4</v>
      </c>
      <c r="M8" s="28">
        <f t="shared" si="0"/>
        <v>4</v>
      </c>
      <c r="N8" s="28">
        <f t="shared" si="0"/>
        <v>4</v>
      </c>
      <c r="O8" s="28">
        <f t="shared" si="0"/>
        <v>4</v>
      </c>
      <c r="P8" s="309">
        <f t="shared" si="0"/>
        <v>4</v>
      </c>
      <c r="Q8" s="309">
        <f t="shared" si="0"/>
        <v>4</v>
      </c>
      <c r="R8" s="297">
        <v>0</v>
      </c>
      <c r="S8" s="79">
        <v>8</v>
      </c>
      <c r="T8" s="79">
        <v>8</v>
      </c>
      <c r="U8" s="26"/>
      <c r="V8" s="18"/>
      <c r="W8" s="18"/>
      <c r="X8" s="239"/>
      <c r="Y8" s="310">
        <f aca="true" t="shared" si="1" ref="Y8:AG8">Y10+Y12+Y14</f>
        <v>10</v>
      </c>
      <c r="Z8" s="309">
        <f t="shared" si="1"/>
        <v>8</v>
      </c>
      <c r="AA8" s="309">
        <f t="shared" si="1"/>
        <v>10</v>
      </c>
      <c r="AB8" s="309">
        <f t="shared" si="1"/>
        <v>8</v>
      </c>
      <c r="AC8" s="28">
        <f t="shared" si="1"/>
        <v>10</v>
      </c>
      <c r="AD8" s="28">
        <f t="shared" si="1"/>
        <v>8</v>
      </c>
      <c r="AE8" s="28">
        <f t="shared" si="1"/>
        <v>10</v>
      </c>
      <c r="AF8" s="28">
        <f t="shared" si="1"/>
        <v>10</v>
      </c>
      <c r="AG8" s="311">
        <f t="shared" si="1"/>
        <v>10</v>
      </c>
      <c r="AH8" s="297">
        <v>8</v>
      </c>
      <c r="AI8" s="297">
        <v>8</v>
      </c>
      <c r="AJ8" s="297">
        <v>8</v>
      </c>
      <c r="AK8" s="297">
        <v>8</v>
      </c>
      <c r="AL8" s="162"/>
      <c r="AM8" s="297" t="s">
        <v>63</v>
      </c>
      <c r="AN8" s="297" t="s">
        <v>63</v>
      </c>
      <c r="AO8" s="297" t="s">
        <v>63</v>
      </c>
      <c r="AP8" s="297" t="s">
        <v>63</v>
      </c>
      <c r="AQ8" s="301" t="s">
        <v>65</v>
      </c>
      <c r="AR8" s="301" t="s">
        <v>65</v>
      </c>
      <c r="AS8" s="301" t="s">
        <v>65</v>
      </c>
      <c r="AT8" s="301" t="s">
        <v>65</v>
      </c>
      <c r="AU8" s="78" t="s">
        <v>64</v>
      </c>
      <c r="AV8" s="78" t="s">
        <v>64</v>
      </c>
      <c r="AW8" s="45"/>
      <c r="AX8" s="45"/>
      <c r="AY8" s="45"/>
      <c r="AZ8" s="45"/>
      <c r="BA8" s="45"/>
      <c r="BB8" s="45"/>
      <c r="BC8" s="45"/>
      <c r="BD8" s="45"/>
      <c r="BE8" s="192"/>
      <c r="BF8" s="200">
        <f>E8+F8+G8+H8+I8+J8+K8+L8+M8+N8+O8+P8+Q8+Y8+Z8+AA8+AB8+AC8+AD8+AE8+AF8+AG8</f>
        <v>136</v>
      </c>
      <c r="BG8" s="96"/>
    </row>
    <row r="9" spans="1:59" ht="28.5" customHeight="1" thickBot="1">
      <c r="A9" s="397"/>
      <c r="B9" s="339"/>
      <c r="C9" s="401"/>
      <c r="D9" s="29" t="s">
        <v>8</v>
      </c>
      <c r="E9" s="60">
        <f>E11+E13+E15</f>
        <v>3</v>
      </c>
      <c r="F9" s="60">
        <f aca="true" t="shared" si="2" ref="F9:Q9">F11+F13+F15</f>
        <v>2</v>
      </c>
      <c r="G9" s="60">
        <f t="shared" si="2"/>
        <v>3</v>
      </c>
      <c r="H9" s="60">
        <f t="shared" si="2"/>
        <v>2</v>
      </c>
      <c r="I9" s="60">
        <f t="shared" si="2"/>
        <v>3</v>
      </c>
      <c r="J9" s="60">
        <f t="shared" si="2"/>
        <v>2</v>
      </c>
      <c r="K9" s="60">
        <f t="shared" si="2"/>
        <v>3</v>
      </c>
      <c r="L9" s="60">
        <f t="shared" si="2"/>
        <v>2</v>
      </c>
      <c r="M9" s="60">
        <f t="shared" si="2"/>
        <v>3</v>
      </c>
      <c r="N9" s="60">
        <f t="shared" si="2"/>
        <v>2</v>
      </c>
      <c r="O9" s="60">
        <f t="shared" si="2"/>
        <v>3</v>
      </c>
      <c r="P9" s="308">
        <f t="shared" si="2"/>
        <v>2</v>
      </c>
      <c r="Q9" s="308">
        <f t="shared" si="2"/>
        <v>2</v>
      </c>
      <c r="R9" s="297">
        <v>0</v>
      </c>
      <c r="S9" s="69">
        <v>8</v>
      </c>
      <c r="T9" s="69">
        <v>8</v>
      </c>
      <c r="U9" s="21"/>
      <c r="V9" s="22"/>
      <c r="W9" s="22"/>
      <c r="X9" s="240"/>
      <c r="Y9" s="307">
        <f aca="true" t="shared" si="3" ref="Y9:AG9">Y11+Y13+Y15</f>
        <v>4</v>
      </c>
      <c r="Z9" s="308">
        <f t="shared" si="3"/>
        <v>4</v>
      </c>
      <c r="AA9" s="308">
        <f t="shared" si="3"/>
        <v>4</v>
      </c>
      <c r="AB9" s="308">
        <f t="shared" si="3"/>
        <v>3</v>
      </c>
      <c r="AC9" s="60">
        <f t="shared" si="3"/>
        <v>4</v>
      </c>
      <c r="AD9" s="60">
        <f t="shared" si="3"/>
        <v>3</v>
      </c>
      <c r="AE9" s="60">
        <f t="shared" si="3"/>
        <v>4</v>
      </c>
      <c r="AF9" s="60">
        <f t="shared" si="3"/>
        <v>4</v>
      </c>
      <c r="AG9" s="312">
        <f t="shared" si="3"/>
        <v>5</v>
      </c>
      <c r="AH9" s="297">
        <v>8</v>
      </c>
      <c r="AI9" s="297">
        <v>8</v>
      </c>
      <c r="AJ9" s="297">
        <v>8</v>
      </c>
      <c r="AK9" s="297">
        <v>8</v>
      </c>
      <c r="AL9" s="163"/>
      <c r="AM9" s="297" t="s">
        <v>63</v>
      </c>
      <c r="AN9" s="297" t="s">
        <v>63</v>
      </c>
      <c r="AO9" s="297" t="s">
        <v>63</v>
      </c>
      <c r="AP9" s="297" t="s">
        <v>63</v>
      </c>
      <c r="AQ9" s="301" t="s">
        <v>65</v>
      </c>
      <c r="AR9" s="301" t="s">
        <v>65</v>
      </c>
      <c r="AS9" s="301" t="s">
        <v>65</v>
      </c>
      <c r="AT9" s="301" t="s">
        <v>65</v>
      </c>
      <c r="AU9" s="78" t="s">
        <v>64</v>
      </c>
      <c r="AV9" s="78" t="s">
        <v>64</v>
      </c>
      <c r="AW9" s="24"/>
      <c r="AX9" s="24"/>
      <c r="AY9" s="24"/>
      <c r="AZ9" s="24"/>
      <c r="BA9" s="24"/>
      <c r="BB9" s="24"/>
      <c r="BC9" s="24"/>
      <c r="BD9" s="24"/>
      <c r="BE9" s="193"/>
      <c r="BF9" s="201"/>
      <c r="BG9" s="202">
        <f>E9+F9+G9+H9+I9+J9+K9+L9+M9+N9+O9+P9+Q9+Y9+Z9+AA9+AB9+AC9+AD9+AE9+AF9+AG9</f>
        <v>67</v>
      </c>
    </row>
    <row r="10" spans="1:59" ht="13.5" thickBot="1">
      <c r="A10" s="397"/>
      <c r="B10" s="402" t="s">
        <v>24</v>
      </c>
      <c r="C10" s="404" t="s">
        <v>25</v>
      </c>
      <c r="D10" s="57" t="s">
        <v>7</v>
      </c>
      <c r="E10" s="238"/>
      <c r="F10" s="58"/>
      <c r="G10" s="58"/>
      <c r="H10" s="58"/>
      <c r="I10" s="58"/>
      <c r="J10" s="58"/>
      <c r="K10" s="58"/>
      <c r="L10" s="57"/>
      <c r="M10" s="57"/>
      <c r="N10" s="57"/>
      <c r="O10" s="57"/>
      <c r="P10" s="153"/>
      <c r="Q10" s="153"/>
      <c r="R10" s="297">
        <v>0</v>
      </c>
      <c r="S10" s="299">
        <v>8</v>
      </c>
      <c r="T10" s="299">
        <v>8</v>
      </c>
      <c r="U10" s="25"/>
      <c r="V10" s="11"/>
      <c r="W10" s="11"/>
      <c r="X10" s="11"/>
      <c r="Y10" s="241">
        <v>6</v>
      </c>
      <c r="Z10" s="58">
        <v>4</v>
      </c>
      <c r="AA10" s="58">
        <v>6</v>
      </c>
      <c r="AB10" s="58">
        <v>4</v>
      </c>
      <c r="AC10" s="57">
        <v>6</v>
      </c>
      <c r="AD10" s="57">
        <v>4</v>
      </c>
      <c r="AE10" s="57">
        <v>6</v>
      </c>
      <c r="AF10" s="57">
        <v>6</v>
      </c>
      <c r="AG10" s="245">
        <v>6</v>
      </c>
      <c r="AH10" s="297">
        <v>8</v>
      </c>
      <c r="AI10" s="297">
        <v>8</v>
      </c>
      <c r="AJ10" s="297">
        <v>8</v>
      </c>
      <c r="AK10" s="297">
        <v>8</v>
      </c>
      <c r="AL10" s="26"/>
      <c r="AM10" s="297" t="s">
        <v>63</v>
      </c>
      <c r="AN10" s="297" t="s">
        <v>63</v>
      </c>
      <c r="AO10" s="297" t="s">
        <v>63</v>
      </c>
      <c r="AP10" s="297" t="s">
        <v>63</v>
      </c>
      <c r="AQ10" s="301" t="s">
        <v>65</v>
      </c>
      <c r="AR10" s="301" t="s">
        <v>65</v>
      </c>
      <c r="AS10" s="301" t="s">
        <v>65</v>
      </c>
      <c r="AT10" s="301" t="s">
        <v>65</v>
      </c>
      <c r="AU10" s="78" t="s">
        <v>64</v>
      </c>
      <c r="AV10" s="78" t="s">
        <v>64</v>
      </c>
      <c r="AW10" s="10"/>
      <c r="AX10" s="10"/>
      <c r="AY10" s="10"/>
      <c r="AZ10" s="10"/>
      <c r="BA10" s="10"/>
      <c r="BB10" s="10"/>
      <c r="BC10" s="10"/>
      <c r="BD10" s="10"/>
      <c r="BE10" s="194"/>
      <c r="BF10" s="203">
        <f>E10+F10+G10+H10+I10+J10+K10+L10+M10+N10+O10+Y10+Z10+AA10+AB10+AC10+AD10+AE10+AF10+AG10</f>
        <v>48</v>
      </c>
      <c r="BG10" s="100"/>
    </row>
    <row r="11" spans="1:59" ht="13.5" thickBot="1">
      <c r="A11" s="397"/>
      <c r="B11" s="403"/>
      <c r="C11" s="405"/>
      <c r="D11" s="32" t="s">
        <v>8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52"/>
      <c r="Q11" s="152"/>
      <c r="R11" s="297">
        <v>0</v>
      </c>
      <c r="S11" s="298">
        <v>8</v>
      </c>
      <c r="T11" s="298">
        <v>8</v>
      </c>
      <c r="U11" s="74"/>
      <c r="V11" s="9"/>
      <c r="W11" s="9"/>
      <c r="X11" s="9"/>
      <c r="Y11" s="221">
        <v>1</v>
      </c>
      <c r="Z11" s="88">
        <v>1</v>
      </c>
      <c r="AA11" s="88">
        <v>1</v>
      </c>
      <c r="AB11" s="88">
        <v>1</v>
      </c>
      <c r="AC11" s="93">
        <v>1</v>
      </c>
      <c r="AD11" s="93">
        <v>1</v>
      </c>
      <c r="AE11" s="93">
        <v>1</v>
      </c>
      <c r="AF11" s="93">
        <v>1</v>
      </c>
      <c r="AG11" s="159">
        <v>2</v>
      </c>
      <c r="AH11" s="297">
        <v>8</v>
      </c>
      <c r="AI11" s="297">
        <v>8</v>
      </c>
      <c r="AJ11" s="297">
        <v>8</v>
      </c>
      <c r="AK11" s="297">
        <v>8</v>
      </c>
      <c r="AL11" s="21"/>
      <c r="AM11" s="297" t="s">
        <v>63</v>
      </c>
      <c r="AN11" s="297" t="s">
        <v>63</v>
      </c>
      <c r="AO11" s="297" t="s">
        <v>63</v>
      </c>
      <c r="AP11" s="297" t="s">
        <v>63</v>
      </c>
      <c r="AQ11" s="301" t="s">
        <v>65</v>
      </c>
      <c r="AR11" s="301" t="s">
        <v>65</v>
      </c>
      <c r="AS11" s="301" t="s">
        <v>65</v>
      </c>
      <c r="AT11" s="301" t="s">
        <v>65</v>
      </c>
      <c r="AU11" s="78" t="s">
        <v>64</v>
      </c>
      <c r="AV11" s="78" t="s">
        <v>64</v>
      </c>
      <c r="AW11" s="24"/>
      <c r="AX11" s="24"/>
      <c r="AY11" s="24"/>
      <c r="AZ11" s="24"/>
      <c r="BA11" s="24"/>
      <c r="BB11" s="24"/>
      <c r="BC11" s="24"/>
      <c r="BD11" s="24"/>
      <c r="BE11" s="193"/>
      <c r="BF11" s="201"/>
      <c r="BG11" s="124">
        <f>E11+F11+G11+H11+I11+J11+K11+L11+M11+N11+O11+Y11+Z11+AA11+AB11+AC11+AD11+AE11+AF11+AG11</f>
        <v>10</v>
      </c>
    </row>
    <row r="12" spans="1:59" ht="13.5" thickBot="1">
      <c r="A12" s="397"/>
      <c r="B12" s="374" t="s">
        <v>27</v>
      </c>
      <c r="C12" s="410" t="s">
        <v>20</v>
      </c>
      <c r="D12" s="14" t="s">
        <v>7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4">
        <v>2</v>
      </c>
      <c r="M12" s="14">
        <v>2</v>
      </c>
      <c r="N12" s="14">
        <v>2</v>
      </c>
      <c r="O12" s="14">
        <v>2</v>
      </c>
      <c r="P12" s="155">
        <v>2</v>
      </c>
      <c r="Q12" s="155">
        <v>2</v>
      </c>
      <c r="R12" s="297">
        <v>0</v>
      </c>
      <c r="S12" s="79">
        <v>8</v>
      </c>
      <c r="T12" s="79">
        <v>8</v>
      </c>
      <c r="U12" s="26"/>
      <c r="V12" s="18"/>
      <c r="W12" s="18"/>
      <c r="X12" s="18"/>
      <c r="Y12" s="181">
        <v>2</v>
      </c>
      <c r="Z12" s="15">
        <v>2</v>
      </c>
      <c r="AA12" s="15">
        <v>2</v>
      </c>
      <c r="AB12" s="15">
        <v>2</v>
      </c>
      <c r="AC12" s="14">
        <v>2</v>
      </c>
      <c r="AD12" s="14">
        <v>2</v>
      </c>
      <c r="AE12" s="14">
        <v>2</v>
      </c>
      <c r="AF12" s="14">
        <v>2</v>
      </c>
      <c r="AG12" s="246">
        <v>2</v>
      </c>
      <c r="AH12" s="297">
        <v>8</v>
      </c>
      <c r="AI12" s="297">
        <v>8</v>
      </c>
      <c r="AJ12" s="297">
        <v>8</v>
      </c>
      <c r="AK12" s="297">
        <v>8</v>
      </c>
      <c r="AL12" s="26"/>
      <c r="AM12" s="297" t="s">
        <v>63</v>
      </c>
      <c r="AN12" s="297" t="s">
        <v>63</v>
      </c>
      <c r="AO12" s="297" t="s">
        <v>63</v>
      </c>
      <c r="AP12" s="297" t="s">
        <v>63</v>
      </c>
      <c r="AQ12" s="301" t="s">
        <v>65</v>
      </c>
      <c r="AR12" s="301" t="s">
        <v>65</v>
      </c>
      <c r="AS12" s="301" t="s">
        <v>65</v>
      </c>
      <c r="AT12" s="301" t="s">
        <v>65</v>
      </c>
      <c r="AU12" s="78" t="s">
        <v>64</v>
      </c>
      <c r="AV12" s="78" t="s">
        <v>64</v>
      </c>
      <c r="AW12" s="17"/>
      <c r="AX12" s="17"/>
      <c r="AY12" s="17"/>
      <c r="AZ12" s="17"/>
      <c r="BA12" s="17"/>
      <c r="BB12" s="17"/>
      <c r="BC12" s="17"/>
      <c r="BD12" s="17"/>
      <c r="BE12" s="195"/>
      <c r="BF12" s="203">
        <f>E12+F12+G12+H12+I12+J12+K12+L12+M12+N12+O12+P12+Q12+Y12+Z12+AA12+AB12+AC12+AD12+AE12+AF12+AG12</f>
        <v>44</v>
      </c>
      <c r="BG12" s="96"/>
    </row>
    <row r="13" spans="1:59" ht="13.5" thickBot="1">
      <c r="A13" s="397"/>
      <c r="B13" s="406"/>
      <c r="C13" s="413"/>
      <c r="D13" s="20" t="s">
        <v>8</v>
      </c>
      <c r="E13" s="40">
        <v>1</v>
      </c>
      <c r="F13" s="40"/>
      <c r="G13" s="40">
        <v>1</v>
      </c>
      <c r="H13" s="40"/>
      <c r="I13" s="40">
        <v>1</v>
      </c>
      <c r="J13" s="40"/>
      <c r="K13" s="40">
        <v>1</v>
      </c>
      <c r="L13" s="40"/>
      <c r="M13" s="40">
        <v>1</v>
      </c>
      <c r="N13" s="40"/>
      <c r="O13" s="40">
        <v>1</v>
      </c>
      <c r="P13" s="243"/>
      <c r="Q13" s="160"/>
      <c r="R13" s="297">
        <v>0</v>
      </c>
      <c r="S13" s="69">
        <v>8</v>
      </c>
      <c r="T13" s="69">
        <v>8</v>
      </c>
      <c r="U13" s="21"/>
      <c r="V13" s="22"/>
      <c r="W13" s="22"/>
      <c r="X13" s="22"/>
      <c r="Y13" s="214">
        <v>1</v>
      </c>
      <c r="Z13" s="41">
        <v>1</v>
      </c>
      <c r="AA13" s="41">
        <v>1</v>
      </c>
      <c r="AB13" s="41"/>
      <c r="AC13" s="41">
        <v>1</v>
      </c>
      <c r="AD13" s="41"/>
      <c r="AE13" s="41">
        <v>1</v>
      </c>
      <c r="AF13" s="41">
        <v>1</v>
      </c>
      <c r="AG13" s="247">
        <v>1</v>
      </c>
      <c r="AH13" s="297">
        <v>8</v>
      </c>
      <c r="AI13" s="297">
        <v>8</v>
      </c>
      <c r="AJ13" s="297">
        <v>8</v>
      </c>
      <c r="AK13" s="297">
        <v>8</v>
      </c>
      <c r="AL13" s="164"/>
      <c r="AM13" s="297" t="s">
        <v>63</v>
      </c>
      <c r="AN13" s="297" t="s">
        <v>63</v>
      </c>
      <c r="AO13" s="297" t="s">
        <v>63</v>
      </c>
      <c r="AP13" s="297" t="s">
        <v>63</v>
      </c>
      <c r="AQ13" s="301" t="s">
        <v>65</v>
      </c>
      <c r="AR13" s="301" t="s">
        <v>65</v>
      </c>
      <c r="AS13" s="301" t="s">
        <v>65</v>
      </c>
      <c r="AT13" s="301" t="s">
        <v>65</v>
      </c>
      <c r="AU13" s="78" t="s">
        <v>64</v>
      </c>
      <c r="AV13" s="78" t="s">
        <v>64</v>
      </c>
      <c r="AW13" s="24"/>
      <c r="AX13" s="24"/>
      <c r="AY13" s="24"/>
      <c r="AZ13" s="24"/>
      <c r="BA13" s="24"/>
      <c r="BB13" s="24"/>
      <c r="BC13" s="24"/>
      <c r="BD13" s="24"/>
      <c r="BE13" s="193"/>
      <c r="BF13" s="201"/>
      <c r="BG13" s="124">
        <f>E13+F13+G13+H13+I13+J13+K13+L13+M13+N13+O13+P13+Q13+Y13+Z13+AA13+AB13+AC13+AD13+AE13+AF13+AG13</f>
        <v>13</v>
      </c>
    </row>
    <row r="14" spans="1:59" ht="13.5" thickBot="1">
      <c r="A14" s="397"/>
      <c r="B14" s="409" t="s">
        <v>28</v>
      </c>
      <c r="C14" s="410" t="s">
        <v>21</v>
      </c>
      <c r="D14" s="14" t="s">
        <v>7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4">
        <v>2</v>
      </c>
      <c r="M14" s="14">
        <v>2</v>
      </c>
      <c r="N14" s="14">
        <v>2</v>
      </c>
      <c r="O14" s="14">
        <v>2</v>
      </c>
      <c r="P14" s="156">
        <v>2</v>
      </c>
      <c r="Q14" s="156">
        <v>2</v>
      </c>
      <c r="R14" s="297">
        <v>0</v>
      </c>
      <c r="S14" s="297">
        <v>8</v>
      </c>
      <c r="T14" s="297">
        <v>8</v>
      </c>
      <c r="U14" s="128"/>
      <c r="V14" s="8"/>
      <c r="W14" s="8"/>
      <c r="X14" s="8"/>
      <c r="Y14" s="181">
        <v>2</v>
      </c>
      <c r="Z14" s="15">
        <v>2</v>
      </c>
      <c r="AA14" s="15">
        <v>2</v>
      </c>
      <c r="AB14" s="15">
        <v>2</v>
      </c>
      <c r="AC14" s="14">
        <v>2</v>
      </c>
      <c r="AD14" s="14">
        <v>2</v>
      </c>
      <c r="AE14" s="14">
        <v>2</v>
      </c>
      <c r="AF14" s="14">
        <v>2</v>
      </c>
      <c r="AG14" s="156">
        <v>2</v>
      </c>
      <c r="AH14" s="297">
        <v>8</v>
      </c>
      <c r="AI14" s="297">
        <v>8</v>
      </c>
      <c r="AJ14" s="297">
        <v>8</v>
      </c>
      <c r="AK14" s="297">
        <v>8</v>
      </c>
      <c r="AL14" s="26"/>
      <c r="AM14" s="297" t="s">
        <v>63</v>
      </c>
      <c r="AN14" s="297" t="s">
        <v>63</v>
      </c>
      <c r="AO14" s="297" t="s">
        <v>63</v>
      </c>
      <c r="AP14" s="297" t="s">
        <v>63</v>
      </c>
      <c r="AQ14" s="301" t="s">
        <v>65</v>
      </c>
      <c r="AR14" s="301" t="s">
        <v>65</v>
      </c>
      <c r="AS14" s="301" t="s">
        <v>65</v>
      </c>
      <c r="AT14" s="301" t="s">
        <v>65</v>
      </c>
      <c r="AU14" s="78" t="s">
        <v>64</v>
      </c>
      <c r="AV14" s="78" t="s">
        <v>64</v>
      </c>
      <c r="AW14" s="17"/>
      <c r="AX14" s="17"/>
      <c r="AY14" s="17"/>
      <c r="AZ14" s="17"/>
      <c r="BA14" s="17"/>
      <c r="BB14" s="17"/>
      <c r="BC14" s="17"/>
      <c r="BD14" s="17"/>
      <c r="BE14" s="195"/>
      <c r="BF14" s="203">
        <f>E14+F14+G14+H14+I14+J14+K14+L14+M14+N14+O14+P14+Q14+Y14+Z14+AA14+AB14+AC14+AD14+AE14+AF14+AG14</f>
        <v>44</v>
      </c>
      <c r="BG14" s="96"/>
    </row>
    <row r="15" spans="1:59" ht="13.5" thickBot="1">
      <c r="A15" s="397"/>
      <c r="B15" s="403"/>
      <c r="C15" s="405"/>
      <c r="D15" s="32" t="s">
        <v>8</v>
      </c>
      <c r="E15" s="88">
        <v>2</v>
      </c>
      <c r="F15" s="88">
        <v>2</v>
      </c>
      <c r="G15" s="88">
        <v>2</v>
      </c>
      <c r="H15" s="88">
        <v>2</v>
      </c>
      <c r="I15" s="88">
        <v>2</v>
      </c>
      <c r="J15" s="88">
        <v>2</v>
      </c>
      <c r="K15" s="88">
        <v>2</v>
      </c>
      <c r="L15" s="88">
        <v>2</v>
      </c>
      <c r="M15" s="88">
        <v>2</v>
      </c>
      <c r="N15" s="88">
        <v>2</v>
      </c>
      <c r="O15" s="88">
        <v>2</v>
      </c>
      <c r="P15" s="159">
        <v>2</v>
      </c>
      <c r="Q15" s="159">
        <v>2</v>
      </c>
      <c r="R15" s="297">
        <v>0</v>
      </c>
      <c r="S15" s="297">
        <v>8</v>
      </c>
      <c r="T15" s="297">
        <v>8</v>
      </c>
      <c r="U15" s="128"/>
      <c r="V15" s="8"/>
      <c r="W15" s="8"/>
      <c r="X15" s="8"/>
      <c r="Y15" s="221">
        <v>2</v>
      </c>
      <c r="Z15" s="93">
        <v>2</v>
      </c>
      <c r="AA15" s="93">
        <v>2</v>
      </c>
      <c r="AB15" s="93">
        <v>2</v>
      </c>
      <c r="AC15" s="93">
        <v>2</v>
      </c>
      <c r="AD15" s="93">
        <v>2</v>
      </c>
      <c r="AE15" s="93">
        <v>2</v>
      </c>
      <c r="AF15" s="93">
        <v>2</v>
      </c>
      <c r="AG15" s="159">
        <v>2</v>
      </c>
      <c r="AH15" s="297">
        <v>8</v>
      </c>
      <c r="AI15" s="297">
        <v>8</v>
      </c>
      <c r="AJ15" s="297">
        <v>8</v>
      </c>
      <c r="AK15" s="297">
        <v>8</v>
      </c>
      <c r="AL15" s="289"/>
      <c r="AM15" s="297" t="s">
        <v>63</v>
      </c>
      <c r="AN15" s="297" t="s">
        <v>63</v>
      </c>
      <c r="AO15" s="297" t="s">
        <v>63</v>
      </c>
      <c r="AP15" s="297" t="s">
        <v>63</v>
      </c>
      <c r="AQ15" s="301" t="s">
        <v>65</v>
      </c>
      <c r="AR15" s="301" t="s">
        <v>65</v>
      </c>
      <c r="AS15" s="301" t="s">
        <v>65</v>
      </c>
      <c r="AT15" s="301" t="s">
        <v>65</v>
      </c>
      <c r="AU15" s="78" t="s">
        <v>64</v>
      </c>
      <c r="AV15" s="78" t="s">
        <v>64</v>
      </c>
      <c r="AW15" s="94"/>
      <c r="AX15" s="94"/>
      <c r="AY15" s="94"/>
      <c r="AZ15" s="94"/>
      <c r="BA15" s="94"/>
      <c r="BB15" s="94"/>
      <c r="BC15" s="94"/>
      <c r="BD15" s="94"/>
      <c r="BE15" s="190"/>
      <c r="BF15" s="206"/>
      <c r="BG15" s="125">
        <f>E15+F15+G15+H15+I15+J15+K15+L15+M15+N15+O15+P15+Q15+Y15+Z15+AA15+AB15+AC15+AD15+AE15+AF15+AG15</f>
        <v>44</v>
      </c>
    </row>
    <row r="16" spans="1:59" ht="16.5" customHeight="1" thickBot="1">
      <c r="A16" s="397"/>
      <c r="B16" s="414" t="s">
        <v>148</v>
      </c>
      <c r="C16" s="419" t="s">
        <v>35</v>
      </c>
      <c r="D16" s="265" t="s">
        <v>7</v>
      </c>
      <c r="E16" s="269">
        <f>E19+E21+E23</f>
        <v>14</v>
      </c>
      <c r="F16" s="269">
        <f aca="true" t="shared" si="4" ref="F16:Q16">F19+F21+F23</f>
        <v>16</v>
      </c>
      <c r="G16" s="269">
        <f t="shared" si="4"/>
        <v>14</v>
      </c>
      <c r="H16" s="269">
        <f t="shared" si="4"/>
        <v>16</v>
      </c>
      <c r="I16" s="269">
        <f t="shared" si="4"/>
        <v>14</v>
      </c>
      <c r="J16" s="269">
        <f t="shared" si="4"/>
        <v>16</v>
      </c>
      <c r="K16" s="269">
        <f t="shared" si="4"/>
        <v>14</v>
      </c>
      <c r="L16" s="269">
        <f t="shared" si="4"/>
        <v>16</v>
      </c>
      <c r="M16" s="269">
        <f t="shared" si="4"/>
        <v>14</v>
      </c>
      <c r="N16" s="269">
        <f t="shared" si="4"/>
        <v>16</v>
      </c>
      <c r="O16" s="269">
        <f t="shared" si="4"/>
        <v>14</v>
      </c>
      <c r="P16" s="158">
        <f t="shared" si="4"/>
        <v>14</v>
      </c>
      <c r="Q16" s="244">
        <f t="shared" si="4"/>
        <v>8</v>
      </c>
      <c r="R16" s="297">
        <v>0</v>
      </c>
      <c r="S16" s="79">
        <v>8</v>
      </c>
      <c r="T16" s="79">
        <v>8</v>
      </c>
      <c r="U16" s="128"/>
      <c r="V16" s="8"/>
      <c r="W16" s="8"/>
      <c r="X16" s="197"/>
      <c r="Y16" s="267"/>
      <c r="Z16" s="268"/>
      <c r="AA16" s="268"/>
      <c r="AB16" s="268"/>
      <c r="AC16" s="268"/>
      <c r="AD16" s="268"/>
      <c r="AE16" s="268"/>
      <c r="AF16" s="268"/>
      <c r="AG16" s="266"/>
      <c r="AH16" s="297">
        <v>8</v>
      </c>
      <c r="AI16" s="297">
        <v>8</v>
      </c>
      <c r="AJ16" s="297"/>
      <c r="AK16" s="297"/>
      <c r="AL16" s="169"/>
      <c r="AM16" s="71"/>
      <c r="AN16" s="71"/>
      <c r="AO16" s="71"/>
      <c r="AP16" s="71"/>
      <c r="AQ16" s="301"/>
      <c r="AR16" s="301"/>
      <c r="AS16" s="301"/>
      <c r="AT16" s="301"/>
      <c r="AU16" s="78"/>
      <c r="AV16" s="78"/>
      <c r="AW16" s="95"/>
      <c r="AX16" s="95"/>
      <c r="AY16" s="95"/>
      <c r="AZ16" s="95"/>
      <c r="BA16" s="95"/>
      <c r="BB16" s="95"/>
      <c r="BC16" s="95"/>
      <c r="BD16" s="95"/>
      <c r="BE16" s="197"/>
      <c r="BF16" s="200">
        <f>E16+F16+G16+H16+I16+J16+K16+L16+M16+N16+O16+P16+Q16+Y16+Z16+AA16+AB16+AC16+AD16+AE16+AF16+AG16</f>
        <v>186</v>
      </c>
      <c r="BG16" s="288"/>
    </row>
    <row r="17" spans="1:59" ht="12.75">
      <c r="A17" s="398"/>
      <c r="B17" s="415"/>
      <c r="C17" s="420"/>
      <c r="D17" s="411" t="s">
        <v>8</v>
      </c>
      <c r="E17" s="407">
        <f>E20+E22+E24</f>
        <v>7</v>
      </c>
      <c r="F17" s="407">
        <f aca="true" t="shared" si="5" ref="F17:Q17">F20+F22+F24</f>
        <v>8</v>
      </c>
      <c r="G17" s="407">
        <f t="shared" si="5"/>
        <v>7</v>
      </c>
      <c r="H17" s="407">
        <f t="shared" si="5"/>
        <v>8</v>
      </c>
      <c r="I17" s="407">
        <f t="shared" si="5"/>
        <v>7</v>
      </c>
      <c r="J17" s="407">
        <f t="shared" si="5"/>
        <v>8</v>
      </c>
      <c r="K17" s="407">
        <f t="shared" si="5"/>
        <v>7</v>
      </c>
      <c r="L17" s="407">
        <f t="shared" si="5"/>
        <v>8</v>
      </c>
      <c r="M17" s="407">
        <f t="shared" si="5"/>
        <v>7</v>
      </c>
      <c r="N17" s="407">
        <f t="shared" si="5"/>
        <v>8</v>
      </c>
      <c r="O17" s="407">
        <f t="shared" si="5"/>
        <v>7</v>
      </c>
      <c r="P17" s="436">
        <f t="shared" si="5"/>
        <v>7</v>
      </c>
      <c r="Q17" s="438">
        <f t="shared" si="5"/>
        <v>4</v>
      </c>
      <c r="R17" s="434">
        <v>0</v>
      </c>
      <c r="S17" s="424">
        <v>8</v>
      </c>
      <c r="T17" s="424">
        <v>8</v>
      </c>
      <c r="U17" s="426"/>
      <c r="V17" s="428"/>
      <c r="W17" s="428"/>
      <c r="X17" s="365"/>
      <c r="Y17" s="440"/>
      <c r="Z17" s="432"/>
      <c r="AA17" s="432"/>
      <c r="AB17" s="432"/>
      <c r="AC17" s="432"/>
      <c r="AD17" s="432"/>
      <c r="AE17" s="432"/>
      <c r="AF17" s="432"/>
      <c r="AG17" s="447"/>
      <c r="AH17" s="434">
        <v>8</v>
      </c>
      <c r="AI17" s="430">
        <v>8</v>
      </c>
      <c r="AJ17" s="430"/>
      <c r="AK17" s="430"/>
      <c r="AL17" s="449"/>
      <c r="AM17" s="445"/>
      <c r="AN17" s="445"/>
      <c r="AO17" s="445"/>
      <c r="AP17" s="445"/>
      <c r="AQ17" s="451"/>
      <c r="AR17" s="451"/>
      <c r="AS17" s="451"/>
      <c r="AT17" s="451"/>
      <c r="AU17" s="453"/>
      <c r="AV17" s="453"/>
      <c r="AW17" s="442"/>
      <c r="AX17" s="442"/>
      <c r="AY17" s="442"/>
      <c r="AZ17" s="442"/>
      <c r="BA17" s="442"/>
      <c r="BB17" s="442"/>
      <c r="BC17" s="442"/>
      <c r="BD17" s="442"/>
      <c r="BE17" s="365"/>
      <c r="BF17" s="455"/>
      <c r="BG17" s="457">
        <f>E17+F17+G17+H17+I17+J17+K17+L17+M17+N17+O17+P17+Q17+Y17+Z17+AA17+AB17+AC17+AD17+AE17+AF17+AG17</f>
        <v>93</v>
      </c>
    </row>
    <row r="18" spans="1:59" ht="6.75" customHeight="1" thickBot="1">
      <c r="A18" s="398"/>
      <c r="B18" s="416"/>
      <c r="C18" s="421"/>
      <c r="D18" s="412" t="s">
        <v>8</v>
      </c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37"/>
      <c r="Q18" s="439"/>
      <c r="R18" s="435"/>
      <c r="S18" s="425"/>
      <c r="T18" s="425"/>
      <c r="U18" s="427"/>
      <c r="V18" s="429"/>
      <c r="W18" s="429"/>
      <c r="X18" s="444"/>
      <c r="Y18" s="441"/>
      <c r="Z18" s="433"/>
      <c r="AA18" s="433"/>
      <c r="AB18" s="433"/>
      <c r="AC18" s="433"/>
      <c r="AD18" s="433"/>
      <c r="AE18" s="433"/>
      <c r="AF18" s="433"/>
      <c r="AG18" s="448"/>
      <c r="AH18" s="435"/>
      <c r="AI18" s="431"/>
      <c r="AJ18" s="431"/>
      <c r="AK18" s="431"/>
      <c r="AL18" s="450"/>
      <c r="AM18" s="446"/>
      <c r="AN18" s="446"/>
      <c r="AO18" s="446"/>
      <c r="AP18" s="446"/>
      <c r="AQ18" s="452"/>
      <c r="AR18" s="452"/>
      <c r="AS18" s="452"/>
      <c r="AT18" s="452"/>
      <c r="AU18" s="454"/>
      <c r="AV18" s="454"/>
      <c r="AW18" s="443"/>
      <c r="AX18" s="443"/>
      <c r="AY18" s="443"/>
      <c r="AZ18" s="443"/>
      <c r="BA18" s="443"/>
      <c r="BB18" s="443"/>
      <c r="BC18" s="443"/>
      <c r="BD18" s="443"/>
      <c r="BE18" s="444"/>
      <c r="BF18" s="456"/>
      <c r="BG18" s="458">
        <f>E18+F18+G18+H18+I18+J18+K18+L18+M18+N18+O18+P18+Q18+Y18+Z18+AA18+AB18+AC18+AD18+AE18+AF18+AG18</f>
        <v>0</v>
      </c>
    </row>
    <row r="19" spans="1:59" ht="16.5" customHeight="1" thickBot="1">
      <c r="A19" s="398"/>
      <c r="B19" s="343" t="s">
        <v>149</v>
      </c>
      <c r="C19" s="342" t="s">
        <v>150</v>
      </c>
      <c r="D19" s="57" t="s">
        <v>7</v>
      </c>
      <c r="E19" s="66">
        <v>4</v>
      </c>
      <c r="F19" s="66">
        <v>6</v>
      </c>
      <c r="G19" s="66">
        <v>4</v>
      </c>
      <c r="H19" s="66">
        <v>6</v>
      </c>
      <c r="I19" s="66">
        <v>4</v>
      </c>
      <c r="J19" s="66">
        <v>6</v>
      </c>
      <c r="K19" s="66">
        <v>4</v>
      </c>
      <c r="L19" s="66">
        <v>6</v>
      </c>
      <c r="M19" s="66">
        <v>4</v>
      </c>
      <c r="N19" s="66">
        <v>6</v>
      </c>
      <c r="O19" s="66">
        <v>4</v>
      </c>
      <c r="P19" s="245">
        <v>4</v>
      </c>
      <c r="Q19" s="262">
        <v>4</v>
      </c>
      <c r="R19" s="297">
        <v>0</v>
      </c>
      <c r="S19" s="79">
        <v>8</v>
      </c>
      <c r="T19" s="79">
        <v>8</v>
      </c>
      <c r="U19" s="128"/>
      <c r="V19" s="8"/>
      <c r="W19" s="8"/>
      <c r="X19" s="197"/>
      <c r="Y19" s="264"/>
      <c r="Z19" s="146"/>
      <c r="AA19" s="146"/>
      <c r="AB19" s="146"/>
      <c r="AC19" s="146"/>
      <c r="AD19" s="146"/>
      <c r="AE19" s="146"/>
      <c r="AF19" s="146"/>
      <c r="AG19" s="261"/>
      <c r="AH19" s="297">
        <v>8</v>
      </c>
      <c r="AI19" s="297">
        <v>8</v>
      </c>
      <c r="AJ19" s="297"/>
      <c r="AK19" s="297"/>
      <c r="AL19" s="169"/>
      <c r="AM19" s="71"/>
      <c r="AN19" s="71"/>
      <c r="AO19" s="71"/>
      <c r="AP19" s="71"/>
      <c r="AQ19" s="301"/>
      <c r="AR19" s="301"/>
      <c r="AS19" s="301"/>
      <c r="AT19" s="301"/>
      <c r="AU19" s="78"/>
      <c r="AV19" s="78"/>
      <c r="AW19" s="95"/>
      <c r="AX19" s="95"/>
      <c r="AY19" s="95"/>
      <c r="AZ19" s="95"/>
      <c r="BA19" s="95"/>
      <c r="BB19" s="95"/>
      <c r="BC19" s="95"/>
      <c r="BD19" s="95"/>
      <c r="BE19" s="8"/>
      <c r="BF19" s="12">
        <f>E19+F19+G19+H19+I19+J19+K19+L19+M19+N19+O19+P19+Q19</f>
        <v>62</v>
      </c>
      <c r="BG19" s="287"/>
    </row>
    <row r="20" spans="1:59" ht="13.5" thickBot="1">
      <c r="A20" s="398"/>
      <c r="B20" s="343"/>
      <c r="C20" s="342"/>
      <c r="D20" s="32" t="s">
        <v>8</v>
      </c>
      <c r="E20" s="88">
        <v>2</v>
      </c>
      <c r="F20" s="88">
        <v>3</v>
      </c>
      <c r="G20" s="88">
        <v>2</v>
      </c>
      <c r="H20" s="88">
        <v>3</v>
      </c>
      <c r="I20" s="88">
        <v>2</v>
      </c>
      <c r="J20" s="88">
        <v>3</v>
      </c>
      <c r="K20" s="88">
        <v>2</v>
      </c>
      <c r="L20" s="88">
        <v>3</v>
      </c>
      <c r="M20" s="88">
        <v>2</v>
      </c>
      <c r="N20" s="88">
        <v>3</v>
      </c>
      <c r="O20" s="88">
        <v>2</v>
      </c>
      <c r="P20" s="159">
        <v>2</v>
      </c>
      <c r="Q20" s="256">
        <v>2</v>
      </c>
      <c r="R20" s="297">
        <v>0</v>
      </c>
      <c r="S20" s="79">
        <v>8</v>
      </c>
      <c r="T20" s="79">
        <v>8</v>
      </c>
      <c r="U20" s="128"/>
      <c r="V20" s="8"/>
      <c r="W20" s="8"/>
      <c r="X20" s="197"/>
      <c r="Y20" s="257"/>
      <c r="Z20" s="93"/>
      <c r="AA20" s="93"/>
      <c r="AB20" s="93"/>
      <c r="AC20" s="93"/>
      <c r="AD20" s="93"/>
      <c r="AE20" s="93"/>
      <c r="AF20" s="93"/>
      <c r="AG20" s="256"/>
      <c r="AH20" s="297">
        <v>8</v>
      </c>
      <c r="AI20" s="297">
        <v>8</v>
      </c>
      <c r="AJ20" s="297"/>
      <c r="AK20" s="297"/>
      <c r="AL20" s="169"/>
      <c r="AM20" s="71"/>
      <c r="AN20" s="71"/>
      <c r="AO20" s="71"/>
      <c r="AP20" s="71"/>
      <c r="AQ20" s="301"/>
      <c r="AR20" s="301"/>
      <c r="AS20" s="301"/>
      <c r="AT20" s="301"/>
      <c r="AU20" s="78"/>
      <c r="AV20" s="78"/>
      <c r="AW20" s="95"/>
      <c r="AX20" s="95"/>
      <c r="AY20" s="95"/>
      <c r="AZ20" s="95"/>
      <c r="BA20" s="95"/>
      <c r="BB20" s="95"/>
      <c r="BC20" s="95"/>
      <c r="BD20" s="95"/>
      <c r="BE20" s="8"/>
      <c r="BF20" s="7"/>
      <c r="BG20" s="259">
        <f>E20+F20+G20+H20+I20+J20+K20+L20+M20+N20+O20+P20+Q20</f>
        <v>31</v>
      </c>
    </row>
    <row r="21" spans="1:59" ht="13.5" thickBot="1">
      <c r="A21" s="398"/>
      <c r="B21" s="374" t="s">
        <v>151</v>
      </c>
      <c r="C21" s="410" t="s">
        <v>152</v>
      </c>
      <c r="D21" s="14" t="s">
        <v>7</v>
      </c>
      <c r="E21" s="137">
        <v>6</v>
      </c>
      <c r="F21" s="137">
        <v>4</v>
      </c>
      <c r="G21" s="137">
        <v>6</v>
      </c>
      <c r="H21" s="137">
        <v>4</v>
      </c>
      <c r="I21" s="137">
        <v>6</v>
      </c>
      <c r="J21" s="137">
        <v>4</v>
      </c>
      <c r="K21" s="137">
        <v>6</v>
      </c>
      <c r="L21" s="137">
        <v>4</v>
      </c>
      <c r="M21" s="137">
        <v>6</v>
      </c>
      <c r="N21" s="137">
        <v>4</v>
      </c>
      <c r="O21" s="137">
        <v>6</v>
      </c>
      <c r="P21" s="253">
        <v>4</v>
      </c>
      <c r="Q21" s="254"/>
      <c r="R21" s="297">
        <v>0</v>
      </c>
      <c r="S21" s="79">
        <v>8</v>
      </c>
      <c r="T21" s="79">
        <v>8</v>
      </c>
      <c r="U21" s="128"/>
      <c r="V21" s="8"/>
      <c r="W21" s="8"/>
      <c r="X21" s="197"/>
      <c r="Y21" s="255"/>
      <c r="Z21" s="140"/>
      <c r="AA21" s="140"/>
      <c r="AB21" s="140"/>
      <c r="AC21" s="140"/>
      <c r="AD21" s="140"/>
      <c r="AE21" s="140"/>
      <c r="AF21" s="140"/>
      <c r="AG21" s="254"/>
      <c r="AH21" s="297">
        <v>8</v>
      </c>
      <c r="AI21" s="297">
        <v>8</v>
      </c>
      <c r="AJ21" s="297"/>
      <c r="AK21" s="297"/>
      <c r="AL21" s="169"/>
      <c r="AM21" s="71"/>
      <c r="AN21" s="71"/>
      <c r="AO21" s="71"/>
      <c r="AP21" s="71"/>
      <c r="AQ21" s="301"/>
      <c r="AR21" s="301"/>
      <c r="AS21" s="301"/>
      <c r="AT21" s="301"/>
      <c r="AU21" s="78"/>
      <c r="AV21" s="78"/>
      <c r="AW21" s="95"/>
      <c r="AX21" s="95"/>
      <c r="AY21" s="95"/>
      <c r="AZ21" s="95"/>
      <c r="BA21" s="95"/>
      <c r="BB21" s="95"/>
      <c r="BC21" s="95"/>
      <c r="BD21" s="95"/>
      <c r="BE21" s="8"/>
      <c r="BF21" s="7">
        <f>E21+F21+G21+H21+I21+J21+K21+L21+M21+N21+O21+P21+Q21</f>
        <v>60</v>
      </c>
      <c r="BG21" s="259"/>
    </row>
    <row r="22" spans="1:59" ht="13.5" thickBot="1">
      <c r="A22" s="398"/>
      <c r="B22" s="406"/>
      <c r="C22" s="413"/>
      <c r="D22" s="20" t="s">
        <v>8</v>
      </c>
      <c r="E22" s="40">
        <v>3</v>
      </c>
      <c r="F22" s="40">
        <v>2</v>
      </c>
      <c r="G22" s="40">
        <v>3</v>
      </c>
      <c r="H22" s="40">
        <v>2</v>
      </c>
      <c r="I22" s="40">
        <v>3</v>
      </c>
      <c r="J22" s="40">
        <v>2</v>
      </c>
      <c r="K22" s="40">
        <v>3</v>
      </c>
      <c r="L22" s="40">
        <v>2</v>
      </c>
      <c r="M22" s="40">
        <v>3</v>
      </c>
      <c r="N22" s="40">
        <v>2</v>
      </c>
      <c r="O22" s="40">
        <v>3</v>
      </c>
      <c r="P22" s="160">
        <v>2</v>
      </c>
      <c r="Q22" s="252"/>
      <c r="R22" s="297">
        <v>0</v>
      </c>
      <c r="S22" s="79">
        <v>8</v>
      </c>
      <c r="T22" s="79">
        <v>8</v>
      </c>
      <c r="U22" s="128"/>
      <c r="V22" s="8"/>
      <c r="W22" s="8"/>
      <c r="X22" s="197"/>
      <c r="Y22" s="250"/>
      <c r="Z22" s="41"/>
      <c r="AA22" s="41"/>
      <c r="AB22" s="41"/>
      <c r="AC22" s="41"/>
      <c r="AD22" s="41"/>
      <c r="AE22" s="41"/>
      <c r="AF22" s="41"/>
      <c r="AG22" s="252"/>
      <c r="AH22" s="297">
        <v>8</v>
      </c>
      <c r="AI22" s="297">
        <v>8</v>
      </c>
      <c r="AJ22" s="297"/>
      <c r="AK22" s="297"/>
      <c r="AL22" s="169"/>
      <c r="AM22" s="71"/>
      <c r="AN22" s="71"/>
      <c r="AO22" s="71"/>
      <c r="AP22" s="71"/>
      <c r="AQ22" s="301"/>
      <c r="AR22" s="301"/>
      <c r="AS22" s="301"/>
      <c r="AT22" s="301"/>
      <c r="AU22" s="78"/>
      <c r="AV22" s="78"/>
      <c r="AW22" s="95"/>
      <c r="AX22" s="95"/>
      <c r="AY22" s="95"/>
      <c r="AZ22" s="95"/>
      <c r="BA22" s="95"/>
      <c r="BB22" s="95"/>
      <c r="BC22" s="95"/>
      <c r="BD22" s="95"/>
      <c r="BE22" s="8"/>
      <c r="BF22" s="7"/>
      <c r="BG22" s="259">
        <f>E22+F22+G22+H22+I22+J22+K22+L22+M22+N22+O22+P22+Q22</f>
        <v>30</v>
      </c>
    </row>
    <row r="23" spans="1:59" ht="13.5" thickBot="1">
      <c r="A23" s="398"/>
      <c r="B23" s="336" t="s">
        <v>153</v>
      </c>
      <c r="C23" s="334" t="s">
        <v>154</v>
      </c>
      <c r="D23" s="14" t="s">
        <v>7</v>
      </c>
      <c r="E23" s="137">
        <v>4</v>
      </c>
      <c r="F23" s="137">
        <v>6</v>
      </c>
      <c r="G23" s="137">
        <v>4</v>
      </c>
      <c r="H23" s="137">
        <v>6</v>
      </c>
      <c r="I23" s="137">
        <v>4</v>
      </c>
      <c r="J23" s="137">
        <v>6</v>
      </c>
      <c r="K23" s="137">
        <v>4</v>
      </c>
      <c r="L23" s="137">
        <v>6</v>
      </c>
      <c r="M23" s="137">
        <v>4</v>
      </c>
      <c r="N23" s="137">
        <v>6</v>
      </c>
      <c r="O23" s="137">
        <v>4</v>
      </c>
      <c r="P23" s="253">
        <v>6</v>
      </c>
      <c r="Q23" s="254">
        <v>4</v>
      </c>
      <c r="R23" s="297">
        <v>0</v>
      </c>
      <c r="S23" s="79">
        <v>8</v>
      </c>
      <c r="T23" s="79">
        <v>8</v>
      </c>
      <c r="U23" s="128"/>
      <c r="V23" s="8"/>
      <c r="W23" s="8"/>
      <c r="X23" s="197"/>
      <c r="Y23" s="146"/>
      <c r="Z23" s="260"/>
      <c r="AA23" s="146"/>
      <c r="AB23" s="146"/>
      <c r="AC23" s="146"/>
      <c r="AD23" s="146"/>
      <c r="AE23" s="146"/>
      <c r="AF23" s="146"/>
      <c r="AG23" s="261"/>
      <c r="AH23" s="297">
        <v>8</v>
      </c>
      <c r="AI23" s="297">
        <v>8</v>
      </c>
      <c r="AJ23" s="297"/>
      <c r="AK23" s="297"/>
      <c r="AL23" s="169"/>
      <c r="AM23" s="71"/>
      <c r="AN23" s="71"/>
      <c r="AO23" s="71"/>
      <c r="AP23" s="71"/>
      <c r="AQ23" s="301"/>
      <c r="AR23" s="301"/>
      <c r="AS23" s="301"/>
      <c r="AT23" s="301"/>
      <c r="AU23" s="78"/>
      <c r="AV23" s="78"/>
      <c r="AW23" s="95"/>
      <c r="AX23" s="95"/>
      <c r="AY23" s="95"/>
      <c r="AZ23" s="95"/>
      <c r="BA23" s="95"/>
      <c r="BB23" s="95"/>
      <c r="BC23" s="95"/>
      <c r="BD23" s="95"/>
      <c r="BE23" s="8"/>
      <c r="BF23" s="7">
        <f>E23+F23+G23+H23+I23+J23+K23+L23+M23+N23+O23+P23+Q23</f>
        <v>64</v>
      </c>
      <c r="BG23" s="259"/>
    </row>
    <row r="24" spans="1:59" ht="13.5" thickBot="1">
      <c r="A24" s="398"/>
      <c r="B24" s="337"/>
      <c r="C24" s="335"/>
      <c r="D24" s="20" t="s">
        <v>8</v>
      </c>
      <c r="E24" s="40">
        <v>2</v>
      </c>
      <c r="F24" s="40">
        <v>3</v>
      </c>
      <c r="G24" s="40">
        <v>2</v>
      </c>
      <c r="H24" s="40">
        <v>3</v>
      </c>
      <c r="I24" s="40">
        <v>2</v>
      </c>
      <c r="J24" s="40">
        <v>3</v>
      </c>
      <c r="K24" s="40">
        <v>2</v>
      </c>
      <c r="L24" s="40">
        <v>3</v>
      </c>
      <c r="M24" s="40">
        <v>2</v>
      </c>
      <c r="N24" s="40">
        <v>3</v>
      </c>
      <c r="O24" s="40">
        <v>2</v>
      </c>
      <c r="P24" s="160">
        <v>3</v>
      </c>
      <c r="Q24" s="252">
        <v>2</v>
      </c>
      <c r="R24" s="297">
        <v>0</v>
      </c>
      <c r="S24" s="79">
        <v>8</v>
      </c>
      <c r="T24" s="79">
        <v>8</v>
      </c>
      <c r="U24" s="128"/>
      <c r="V24" s="8"/>
      <c r="W24" s="8"/>
      <c r="X24" s="197"/>
      <c r="Y24" s="105"/>
      <c r="Z24" s="214"/>
      <c r="AA24" s="41"/>
      <c r="AB24" s="41"/>
      <c r="AC24" s="41"/>
      <c r="AD24" s="41"/>
      <c r="AE24" s="41"/>
      <c r="AF24" s="41"/>
      <c r="AG24" s="252"/>
      <c r="AH24" s="297">
        <v>8</v>
      </c>
      <c r="AI24" s="297">
        <v>8</v>
      </c>
      <c r="AJ24" s="297"/>
      <c r="AK24" s="297"/>
      <c r="AL24" s="169"/>
      <c r="AM24" s="71"/>
      <c r="AN24" s="71"/>
      <c r="AO24" s="71"/>
      <c r="AP24" s="71"/>
      <c r="AQ24" s="301"/>
      <c r="AR24" s="301"/>
      <c r="AS24" s="301"/>
      <c r="AT24" s="301"/>
      <c r="AU24" s="78"/>
      <c r="AV24" s="78"/>
      <c r="AW24" s="95"/>
      <c r="AX24" s="95"/>
      <c r="AY24" s="95"/>
      <c r="AZ24" s="95"/>
      <c r="BA24" s="95"/>
      <c r="BB24" s="95"/>
      <c r="BC24" s="95"/>
      <c r="BD24" s="95"/>
      <c r="BE24" s="8"/>
      <c r="BF24" s="7"/>
      <c r="BG24" s="259">
        <f>E24+F24+G24+H24+I24+J24+K24+L24+M24+N24+O24+P24+Q24</f>
        <v>32</v>
      </c>
    </row>
    <row r="25" spans="1:59" ht="13.5" thickBot="1">
      <c r="A25" s="397"/>
      <c r="B25" s="357" t="s">
        <v>44</v>
      </c>
      <c r="C25" s="344" t="s">
        <v>9</v>
      </c>
      <c r="D25" s="62" t="s">
        <v>7</v>
      </c>
      <c r="E25" s="85">
        <f>E27+E35+E42</f>
        <v>18</v>
      </c>
      <c r="F25" s="85">
        <f aca="true" t="shared" si="6" ref="F25:Q25">F27+F35+F42</f>
        <v>16</v>
      </c>
      <c r="G25" s="85">
        <f t="shared" si="6"/>
        <v>18</v>
      </c>
      <c r="H25" s="85">
        <f t="shared" si="6"/>
        <v>16</v>
      </c>
      <c r="I25" s="85">
        <f t="shared" si="6"/>
        <v>18</v>
      </c>
      <c r="J25" s="85">
        <f t="shared" si="6"/>
        <v>16</v>
      </c>
      <c r="K25" s="85">
        <f t="shared" si="6"/>
        <v>18</v>
      </c>
      <c r="L25" s="85">
        <f t="shared" si="6"/>
        <v>16</v>
      </c>
      <c r="M25" s="85">
        <f t="shared" si="6"/>
        <v>18</v>
      </c>
      <c r="N25" s="85">
        <f t="shared" si="6"/>
        <v>16</v>
      </c>
      <c r="O25" s="85">
        <f t="shared" si="6"/>
        <v>18</v>
      </c>
      <c r="P25" s="302">
        <f t="shared" si="6"/>
        <v>18</v>
      </c>
      <c r="Q25" s="302">
        <f t="shared" si="6"/>
        <v>24</v>
      </c>
      <c r="R25" s="297">
        <v>0</v>
      </c>
      <c r="S25" s="297">
        <v>8</v>
      </c>
      <c r="T25" s="297">
        <v>8</v>
      </c>
      <c r="U25" s="128"/>
      <c r="V25" s="8"/>
      <c r="W25" s="8"/>
      <c r="X25" s="8"/>
      <c r="Y25" s="306">
        <f>Y27+Y35+Y42</f>
        <v>26</v>
      </c>
      <c r="Z25" s="302">
        <f aca="true" t="shared" si="7" ref="Z25:AG25">Z27+Z35+Z42</f>
        <v>28</v>
      </c>
      <c r="AA25" s="302">
        <f t="shared" si="7"/>
        <v>26</v>
      </c>
      <c r="AB25" s="302">
        <f t="shared" si="7"/>
        <v>28</v>
      </c>
      <c r="AC25" s="304">
        <f t="shared" si="7"/>
        <v>26</v>
      </c>
      <c r="AD25" s="304">
        <f t="shared" si="7"/>
        <v>28</v>
      </c>
      <c r="AE25" s="304">
        <f t="shared" si="7"/>
        <v>26</v>
      </c>
      <c r="AF25" s="304">
        <f t="shared" si="7"/>
        <v>26</v>
      </c>
      <c r="AG25" s="302">
        <f t="shared" si="7"/>
        <v>26</v>
      </c>
      <c r="AH25" s="297">
        <v>8</v>
      </c>
      <c r="AI25" s="297">
        <v>8</v>
      </c>
      <c r="AJ25" s="297">
        <v>8</v>
      </c>
      <c r="AK25" s="297">
        <v>8</v>
      </c>
      <c r="AL25" s="263"/>
      <c r="AM25" s="297" t="s">
        <v>63</v>
      </c>
      <c r="AN25" s="297" t="s">
        <v>63</v>
      </c>
      <c r="AO25" s="297" t="s">
        <v>63</v>
      </c>
      <c r="AP25" s="297" t="s">
        <v>63</v>
      </c>
      <c r="AQ25" s="301" t="s">
        <v>65</v>
      </c>
      <c r="AR25" s="301" t="s">
        <v>65</v>
      </c>
      <c r="AS25" s="301" t="s">
        <v>65</v>
      </c>
      <c r="AT25" s="301" t="s">
        <v>65</v>
      </c>
      <c r="AU25" s="78" t="s">
        <v>64</v>
      </c>
      <c r="AV25" s="78" t="s">
        <v>64</v>
      </c>
      <c r="AW25" s="10"/>
      <c r="AX25" s="10"/>
      <c r="AY25" s="10"/>
      <c r="AZ25" s="10"/>
      <c r="BA25" s="10"/>
      <c r="BB25" s="10"/>
      <c r="BC25" s="10"/>
      <c r="BD25" s="10"/>
      <c r="BE25" s="194"/>
      <c r="BF25" s="231">
        <f>E25+F25+G25+H25+I25+J25+K25+L25+M25+N25+O25+P25+Q25+Y25+Z25+AA25+AB25+AC25+AD25+AE25+AF25+AG25</f>
        <v>470</v>
      </c>
      <c r="BG25" s="100"/>
    </row>
    <row r="26" spans="1:59" ht="14.25" thickBot="1">
      <c r="A26" s="397"/>
      <c r="B26" s="339"/>
      <c r="C26" s="345"/>
      <c r="D26" s="29" t="s">
        <v>8</v>
      </c>
      <c r="E26" s="59">
        <f>E28+E36+E43</f>
        <v>8</v>
      </c>
      <c r="F26" s="59">
        <f aca="true" t="shared" si="8" ref="F26:Q26">F28+F36+F43</f>
        <v>8</v>
      </c>
      <c r="G26" s="59">
        <f t="shared" si="8"/>
        <v>8</v>
      </c>
      <c r="H26" s="59">
        <f t="shared" si="8"/>
        <v>8</v>
      </c>
      <c r="I26" s="59">
        <f t="shared" si="8"/>
        <v>8</v>
      </c>
      <c r="J26" s="59">
        <f t="shared" si="8"/>
        <v>8</v>
      </c>
      <c r="K26" s="59">
        <f t="shared" si="8"/>
        <v>8</v>
      </c>
      <c r="L26" s="59">
        <f t="shared" si="8"/>
        <v>8</v>
      </c>
      <c r="M26" s="59">
        <f t="shared" si="8"/>
        <v>8</v>
      </c>
      <c r="N26" s="59">
        <f t="shared" si="8"/>
        <v>8</v>
      </c>
      <c r="O26" s="59">
        <f t="shared" si="8"/>
        <v>8</v>
      </c>
      <c r="P26" s="303">
        <f t="shared" si="8"/>
        <v>9</v>
      </c>
      <c r="Q26" s="303">
        <f t="shared" si="8"/>
        <v>12</v>
      </c>
      <c r="R26" s="297">
        <v>0</v>
      </c>
      <c r="S26" s="297">
        <v>8</v>
      </c>
      <c r="T26" s="297">
        <v>8</v>
      </c>
      <c r="U26" s="128"/>
      <c r="V26" s="8"/>
      <c r="W26" s="8"/>
      <c r="X26" s="8"/>
      <c r="Y26" s="307">
        <f aca="true" t="shared" si="9" ref="Y26:AG26">Y28+Y36+Y43</f>
        <v>14</v>
      </c>
      <c r="Z26" s="308">
        <f t="shared" si="9"/>
        <v>14</v>
      </c>
      <c r="AA26" s="308">
        <f t="shared" si="9"/>
        <v>14</v>
      </c>
      <c r="AB26" s="308">
        <f t="shared" si="9"/>
        <v>15</v>
      </c>
      <c r="AC26" s="305">
        <f t="shared" si="9"/>
        <v>14</v>
      </c>
      <c r="AD26" s="305">
        <f t="shared" si="9"/>
        <v>15</v>
      </c>
      <c r="AE26" s="305">
        <f t="shared" si="9"/>
        <v>14</v>
      </c>
      <c r="AF26" s="305">
        <f t="shared" si="9"/>
        <v>14</v>
      </c>
      <c r="AG26" s="303">
        <f t="shared" si="9"/>
        <v>13</v>
      </c>
      <c r="AH26" s="297">
        <v>8</v>
      </c>
      <c r="AI26" s="297">
        <v>8</v>
      </c>
      <c r="AJ26" s="297">
        <v>8</v>
      </c>
      <c r="AK26" s="297">
        <v>8</v>
      </c>
      <c r="AL26" s="165"/>
      <c r="AM26" s="297" t="s">
        <v>63</v>
      </c>
      <c r="AN26" s="297" t="s">
        <v>63</v>
      </c>
      <c r="AO26" s="297" t="s">
        <v>63</v>
      </c>
      <c r="AP26" s="297" t="s">
        <v>63</v>
      </c>
      <c r="AQ26" s="301" t="s">
        <v>65</v>
      </c>
      <c r="AR26" s="301" t="s">
        <v>65</v>
      </c>
      <c r="AS26" s="301" t="s">
        <v>65</v>
      </c>
      <c r="AT26" s="301" t="s">
        <v>65</v>
      </c>
      <c r="AU26" s="78" t="s">
        <v>64</v>
      </c>
      <c r="AV26" s="78" t="s">
        <v>64</v>
      </c>
      <c r="AW26" s="24"/>
      <c r="AX26" s="24"/>
      <c r="AY26" s="24"/>
      <c r="AZ26" s="24"/>
      <c r="BA26" s="24"/>
      <c r="BB26" s="24"/>
      <c r="BC26" s="24"/>
      <c r="BD26" s="24"/>
      <c r="BE26" s="193"/>
      <c r="BF26" s="201"/>
      <c r="BG26" s="202">
        <f>E26+F26+G26+H26+I26+J26+K26+L26+M26+N26+O26+P26+Q26+Y26+Z26+AA26+AB26+AC26+AD26+AE26+AF26+AG26</f>
        <v>236</v>
      </c>
    </row>
    <row r="27" spans="1:59" ht="13.5" thickBot="1">
      <c r="A27" s="397"/>
      <c r="B27" s="346" t="s">
        <v>54</v>
      </c>
      <c r="C27" s="417" t="s">
        <v>91</v>
      </c>
      <c r="D27" s="50" t="s">
        <v>7</v>
      </c>
      <c r="E27" s="50">
        <f>E29+E31</f>
        <v>14</v>
      </c>
      <c r="F27" s="50">
        <f aca="true" t="shared" si="10" ref="F27:Q27">F29+F31</f>
        <v>14</v>
      </c>
      <c r="G27" s="50">
        <f t="shared" si="10"/>
        <v>14</v>
      </c>
      <c r="H27" s="50">
        <f t="shared" si="10"/>
        <v>14</v>
      </c>
      <c r="I27" s="50">
        <f t="shared" si="10"/>
        <v>14</v>
      </c>
      <c r="J27" s="50">
        <f t="shared" si="10"/>
        <v>14</v>
      </c>
      <c r="K27" s="50">
        <f t="shared" si="10"/>
        <v>14</v>
      </c>
      <c r="L27" s="50">
        <f t="shared" si="10"/>
        <v>14</v>
      </c>
      <c r="M27" s="50">
        <f t="shared" si="10"/>
        <v>14</v>
      </c>
      <c r="N27" s="50">
        <f t="shared" si="10"/>
        <v>14</v>
      </c>
      <c r="O27" s="50">
        <f t="shared" si="10"/>
        <v>14</v>
      </c>
      <c r="P27" s="50">
        <f t="shared" si="10"/>
        <v>16</v>
      </c>
      <c r="Q27" s="50">
        <f t="shared" si="10"/>
        <v>24</v>
      </c>
      <c r="R27" s="297">
        <v>0</v>
      </c>
      <c r="S27" s="297">
        <v>8</v>
      </c>
      <c r="T27" s="297">
        <v>8</v>
      </c>
      <c r="U27" s="128"/>
      <c r="V27" s="8"/>
      <c r="W27" s="8"/>
      <c r="X27" s="8"/>
      <c r="Y27" s="215"/>
      <c r="Z27" s="61"/>
      <c r="AA27" s="61"/>
      <c r="AB27" s="61"/>
      <c r="AC27" s="50"/>
      <c r="AD27" s="50"/>
      <c r="AE27" s="50"/>
      <c r="AF27" s="50"/>
      <c r="AG27" s="50"/>
      <c r="AH27" s="297">
        <v>8</v>
      </c>
      <c r="AI27" s="297">
        <v>8</v>
      </c>
      <c r="AJ27" s="297">
        <v>8</v>
      </c>
      <c r="AK27" s="297">
        <v>8</v>
      </c>
      <c r="AL27" s="26"/>
      <c r="AM27" s="297" t="s">
        <v>63</v>
      </c>
      <c r="AN27" s="297" t="s">
        <v>63</v>
      </c>
      <c r="AO27" s="297" t="s">
        <v>63</v>
      </c>
      <c r="AP27" s="297" t="s">
        <v>63</v>
      </c>
      <c r="AQ27" s="301" t="s">
        <v>65</v>
      </c>
      <c r="AR27" s="301" t="s">
        <v>65</v>
      </c>
      <c r="AS27" s="301" t="s">
        <v>65</v>
      </c>
      <c r="AT27" s="301" t="s">
        <v>65</v>
      </c>
      <c r="AU27" s="78" t="s">
        <v>64</v>
      </c>
      <c r="AV27" s="78" t="s">
        <v>64</v>
      </c>
      <c r="AW27" s="17"/>
      <c r="AX27" s="17"/>
      <c r="AY27" s="17"/>
      <c r="AZ27" s="17"/>
      <c r="BA27" s="17"/>
      <c r="BB27" s="17"/>
      <c r="BC27" s="17"/>
      <c r="BD27" s="17"/>
      <c r="BE27" s="195"/>
      <c r="BF27" s="204">
        <f>BF29+BF33</f>
        <v>84</v>
      </c>
      <c r="BG27" s="96"/>
    </row>
    <row r="28" spans="1:59" ht="35.25" customHeight="1" thickBot="1">
      <c r="A28" s="397"/>
      <c r="B28" s="392"/>
      <c r="C28" s="418"/>
      <c r="D28" s="98" t="s">
        <v>8</v>
      </c>
      <c r="E28" s="149">
        <f>E30+E32</f>
        <v>7</v>
      </c>
      <c r="F28" s="149">
        <f aca="true" t="shared" si="11" ref="F28:Q28">F30+F32</f>
        <v>7</v>
      </c>
      <c r="G28" s="149">
        <f t="shared" si="11"/>
        <v>7</v>
      </c>
      <c r="H28" s="149">
        <f t="shared" si="11"/>
        <v>7</v>
      </c>
      <c r="I28" s="149">
        <f t="shared" si="11"/>
        <v>7</v>
      </c>
      <c r="J28" s="149">
        <f t="shared" si="11"/>
        <v>7</v>
      </c>
      <c r="K28" s="149">
        <f t="shared" si="11"/>
        <v>7</v>
      </c>
      <c r="L28" s="149">
        <f t="shared" si="11"/>
        <v>7</v>
      </c>
      <c r="M28" s="149">
        <f t="shared" si="11"/>
        <v>7</v>
      </c>
      <c r="N28" s="149">
        <f t="shared" si="11"/>
        <v>7</v>
      </c>
      <c r="O28" s="149">
        <f t="shared" si="11"/>
        <v>7</v>
      </c>
      <c r="P28" s="295">
        <f t="shared" si="11"/>
        <v>9</v>
      </c>
      <c r="Q28" s="296">
        <f t="shared" si="11"/>
        <v>12</v>
      </c>
      <c r="R28" s="297">
        <v>0</v>
      </c>
      <c r="S28" s="297">
        <v>8</v>
      </c>
      <c r="T28" s="297">
        <v>8</v>
      </c>
      <c r="U28" s="128"/>
      <c r="V28" s="8"/>
      <c r="W28" s="8"/>
      <c r="X28" s="8"/>
      <c r="Y28" s="272"/>
      <c r="Z28" s="149"/>
      <c r="AA28" s="149"/>
      <c r="AB28" s="149"/>
      <c r="AC28" s="149"/>
      <c r="AD28" s="149"/>
      <c r="AE28" s="149"/>
      <c r="AF28" s="149"/>
      <c r="AG28" s="149"/>
      <c r="AH28" s="297">
        <v>8</v>
      </c>
      <c r="AI28" s="297">
        <v>8</v>
      </c>
      <c r="AJ28" s="297">
        <v>8</v>
      </c>
      <c r="AK28" s="297">
        <v>8</v>
      </c>
      <c r="AL28" s="21"/>
      <c r="AM28" s="297" t="s">
        <v>63</v>
      </c>
      <c r="AN28" s="297" t="s">
        <v>63</v>
      </c>
      <c r="AO28" s="297" t="s">
        <v>63</v>
      </c>
      <c r="AP28" s="297" t="s">
        <v>63</v>
      </c>
      <c r="AQ28" s="301" t="s">
        <v>65</v>
      </c>
      <c r="AR28" s="301" t="s">
        <v>65</v>
      </c>
      <c r="AS28" s="301" t="s">
        <v>65</v>
      </c>
      <c r="AT28" s="301" t="s">
        <v>65</v>
      </c>
      <c r="AU28" s="78" t="s">
        <v>64</v>
      </c>
      <c r="AV28" s="78" t="s">
        <v>64</v>
      </c>
      <c r="AW28" s="24"/>
      <c r="AX28" s="24"/>
      <c r="AY28" s="24"/>
      <c r="AZ28" s="24"/>
      <c r="BA28" s="24"/>
      <c r="BB28" s="24"/>
      <c r="BC28" s="24"/>
      <c r="BD28" s="24"/>
      <c r="BE28" s="193"/>
      <c r="BF28" s="201"/>
      <c r="BG28" s="205">
        <f>BG30+BG34</f>
        <v>43</v>
      </c>
    </row>
    <row r="29" spans="1:59" ht="27.75" customHeight="1" thickBot="1">
      <c r="A29" s="398"/>
      <c r="B29" s="374" t="s">
        <v>74</v>
      </c>
      <c r="C29" s="410" t="s">
        <v>155</v>
      </c>
      <c r="D29" s="13" t="s">
        <v>7</v>
      </c>
      <c r="E29" s="15">
        <v>6</v>
      </c>
      <c r="F29" s="15">
        <v>6</v>
      </c>
      <c r="G29" s="15">
        <v>6</v>
      </c>
      <c r="H29" s="15">
        <v>6</v>
      </c>
      <c r="I29" s="15">
        <v>6</v>
      </c>
      <c r="J29" s="15">
        <v>6</v>
      </c>
      <c r="K29" s="15">
        <v>6</v>
      </c>
      <c r="L29" s="14">
        <v>6</v>
      </c>
      <c r="M29" s="14">
        <v>6</v>
      </c>
      <c r="N29" s="14">
        <v>6</v>
      </c>
      <c r="O29" s="14">
        <v>6</v>
      </c>
      <c r="P29" s="155">
        <v>6</v>
      </c>
      <c r="Q29" s="258">
        <v>12</v>
      </c>
      <c r="R29" s="297">
        <v>0</v>
      </c>
      <c r="S29" s="297">
        <v>8</v>
      </c>
      <c r="T29" s="297">
        <v>8</v>
      </c>
      <c r="U29" s="128"/>
      <c r="V29" s="8"/>
      <c r="W29" s="8"/>
      <c r="X29" s="197"/>
      <c r="Y29" s="273">
        <v>0</v>
      </c>
      <c r="Z29" s="150">
        <v>0</v>
      </c>
      <c r="AA29" s="150">
        <v>0</v>
      </c>
      <c r="AB29" s="150">
        <v>0</v>
      </c>
      <c r="AC29" s="14"/>
      <c r="AD29" s="14"/>
      <c r="AE29" s="14"/>
      <c r="AF29" s="242"/>
      <c r="AG29" s="242"/>
      <c r="AH29" s="297">
        <v>8</v>
      </c>
      <c r="AI29" s="297">
        <v>8</v>
      </c>
      <c r="AJ29" s="297">
        <v>8</v>
      </c>
      <c r="AK29" s="297">
        <v>8</v>
      </c>
      <c r="AL29" s="26"/>
      <c r="AM29" s="297" t="s">
        <v>63</v>
      </c>
      <c r="AN29" s="297" t="s">
        <v>63</v>
      </c>
      <c r="AO29" s="297" t="s">
        <v>63</v>
      </c>
      <c r="AP29" s="297" t="s">
        <v>63</v>
      </c>
      <c r="AQ29" s="301" t="s">
        <v>65</v>
      </c>
      <c r="AR29" s="301" t="s">
        <v>65</v>
      </c>
      <c r="AS29" s="301" t="s">
        <v>65</v>
      </c>
      <c r="AT29" s="301" t="s">
        <v>65</v>
      </c>
      <c r="AU29" s="78" t="s">
        <v>64</v>
      </c>
      <c r="AV29" s="78" t="s">
        <v>64</v>
      </c>
      <c r="AW29" s="17"/>
      <c r="AX29" s="17"/>
      <c r="AY29" s="17"/>
      <c r="AZ29" s="17"/>
      <c r="BA29" s="17"/>
      <c r="BB29" s="17"/>
      <c r="BC29" s="17"/>
      <c r="BD29" s="17"/>
      <c r="BE29" s="195"/>
      <c r="BF29" s="203">
        <f>E29+F29+G29+H29+I29+J29+K29+L29+M29+N29+O29+P29+Q29</f>
        <v>84</v>
      </c>
      <c r="BG29" s="96"/>
    </row>
    <row r="30" spans="1:59" ht="26.25" customHeight="1" thickBot="1">
      <c r="A30" s="398"/>
      <c r="B30" s="375"/>
      <c r="C30" s="405"/>
      <c r="D30" s="126" t="s">
        <v>8</v>
      </c>
      <c r="E30" s="88">
        <v>3</v>
      </c>
      <c r="F30" s="88">
        <v>3</v>
      </c>
      <c r="G30" s="88">
        <v>3</v>
      </c>
      <c r="H30" s="88">
        <v>3</v>
      </c>
      <c r="I30" s="88">
        <v>3</v>
      </c>
      <c r="J30" s="88">
        <v>3</v>
      </c>
      <c r="K30" s="88">
        <v>3</v>
      </c>
      <c r="L30" s="88">
        <v>3</v>
      </c>
      <c r="M30" s="88">
        <v>3</v>
      </c>
      <c r="N30" s="88">
        <v>3</v>
      </c>
      <c r="O30" s="88">
        <v>3</v>
      </c>
      <c r="P30" s="159">
        <v>4</v>
      </c>
      <c r="Q30" s="256">
        <v>6</v>
      </c>
      <c r="R30" s="297">
        <v>0</v>
      </c>
      <c r="S30" s="297">
        <v>8</v>
      </c>
      <c r="T30" s="297">
        <v>8</v>
      </c>
      <c r="U30" s="128"/>
      <c r="V30" s="8"/>
      <c r="W30" s="8"/>
      <c r="X30" s="197"/>
      <c r="Y30" s="277"/>
      <c r="Z30" s="243"/>
      <c r="AA30" s="243"/>
      <c r="AB30" s="243"/>
      <c r="AC30" s="102"/>
      <c r="AD30" s="102"/>
      <c r="AE30" s="102"/>
      <c r="AF30" s="278"/>
      <c r="AG30" s="278"/>
      <c r="AH30" s="297">
        <v>8</v>
      </c>
      <c r="AI30" s="297">
        <v>8</v>
      </c>
      <c r="AJ30" s="297">
        <v>8</v>
      </c>
      <c r="AK30" s="297">
        <v>8</v>
      </c>
      <c r="AL30" s="128"/>
      <c r="AM30" s="297" t="s">
        <v>63</v>
      </c>
      <c r="AN30" s="297" t="s">
        <v>63</v>
      </c>
      <c r="AO30" s="297" t="s">
        <v>63</v>
      </c>
      <c r="AP30" s="297" t="s">
        <v>63</v>
      </c>
      <c r="AQ30" s="301" t="s">
        <v>65</v>
      </c>
      <c r="AR30" s="301" t="s">
        <v>65</v>
      </c>
      <c r="AS30" s="301" t="s">
        <v>65</v>
      </c>
      <c r="AT30" s="301" t="s">
        <v>65</v>
      </c>
      <c r="AU30" s="78" t="s">
        <v>64</v>
      </c>
      <c r="AV30" s="78" t="s">
        <v>64</v>
      </c>
      <c r="AW30" s="95"/>
      <c r="AX30" s="95"/>
      <c r="AY30" s="95"/>
      <c r="AZ30" s="95"/>
      <c r="BA30" s="95"/>
      <c r="BB30" s="95"/>
      <c r="BC30" s="95"/>
      <c r="BD30" s="95"/>
      <c r="BE30" s="8"/>
      <c r="BF30" s="7"/>
      <c r="BG30" s="259">
        <f>E30+F30+G30+H30+I30+J30+K30+L30+M30+N30+O30+P30+Q30</f>
        <v>43</v>
      </c>
    </row>
    <row r="31" spans="1:59" ht="26.25" customHeight="1" thickBot="1">
      <c r="A31" s="398"/>
      <c r="B31" s="336" t="s">
        <v>72</v>
      </c>
      <c r="C31" s="334" t="s">
        <v>156</v>
      </c>
      <c r="D31" s="13" t="s">
        <v>7</v>
      </c>
      <c r="E31" s="64">
        <v>8</v>
      </c>
      <c r="F31" s="64">
        <v>8</v>
      </c>
      <c r="G31" s="64">
        <v>8</v>
      </c>
      <c r="H31" s="64">
        <v>8</v>
      </c>
      <c r="I31" s="64">
        <v>8</v>
      </c>
      <c r="J31" s="64">
        <v>8</v>
      </c>
      <c r="K31" s="64">
        <v>8</v>
      </c>
      <c r="L31" s="64">
        <v>8</v>
      </c>
      <c r="M31" s="64">
        <v>8</v>
      </c>
      <c r="N31" s="64">
        <v>8</v>
      </c>
      <c r="O31" s="64">
        <v>8</v>
      </c>
      <c r="P31" s="155">
        <v>10</v>
      </c>
      <c r="Q31" s="258">
        <v>12</v>
      </c>
      <c r="R31" s="297">
        <v>0</v>
      </c>
      <c r="S31" s="297">
        <v>8</v>
      </c>
      <c r="T31" s="297">
        <v>8</v>
      </c>
      <c r="U31" s="128"/>
      <c r="V31" s="8"/>
      <c r="W31" s="8"/>
      <c r="X31" s="197"/>
      <c r="Y31" s="273"/>
      <c r="Z31" s="150"/>
      <c r="AA31" s="150"/>
      <c r="AB31" s="150"/>
      <c r="AC31" s="14"/>
      <c r="AD31" s="14"/>
      <c r="AE31" s="14"/>
      <c r="AF31" s="242"/>
      <c r="AG31" s="242"/>
      <c r="AH31" s="297">
        <v>8</v>
      </c>
      <c r="AI31" s="297">
        <v>8</v>
      </c>
      <c r="AJ31" s="297"/>
      <c r="AK31" s="297"/>
      <c r="AL31" s="128"/>
      <c r="AM31" s="297"/>
      <c r="AN31" s="297"/>
      <c r="AO31" s="297"/>
      <c r="AP31" s="297"/>
      <c r="AQ31" s="301"/>
      <c r="AR31" s="301"/>
      <c r="AS31" s="301"/>
      <c r="AT31" s="301"/>
      <c r="AU31" s="78"/>
      <c r="AV31" s="78"/>
      <c r="AW31" s="95"/>
      <c r="AX31" s="95"/>
      <c r="AY31" s="95"/>
      <c r="AZ31" s="95"/>
      <c r="BA31" s="95"/>
      <c r="BB31" s="95"/>
      <c r="BC31" s="95"/>
      <c r="BD31" s="95"/>
      <c r="BE31" s="8"/>
      <c r="BF31" s="7">
        <f>E31+F31+G31+H31+I31+J31+K31+L31+M31+N31+O31+P31+Q31</f>
        <v>110</v>
      </c>
      <c r="BG31" s="259"/>
    </row>
    <row r="32" spans="1:59" ht="26.25" customHeight="1" thickBot="1">
      <c r="A32" s="398"/>
      <c r="B32" s="337"/>
      <c r="C32" s="335"/>
      <c r="D32" s="19" t="s">
        <v>8</v>
      </c>
      <c r="E32" s="40">
        <v>4</v>
      </c>
      <c r="F32" s="40">
        <v>4</v>
      </c>
      <c r="G32" s="40">
        <v>4</v>
      </c>
      <c r="H32" s="40">
        <v>4</v>
      </c>
      <c r="I32" s="40">
        <v>4</v>
      </c>
      <c r="J32" s="40">
        <v>4</v>
      </c>
      <c r="K32" s="40">
        <v>4</v>
      </c>
      <c r="L32" s="40">
        <v>4</v>
      </c>
      <c r="M32" s="40">
        <v>4</v>
      </c>
      <c r="N32" s="40">
        <v>4</v>
      </c>
      <c r="O32" s="40">
        <v>4</v>
      </c>
      <c r="P32" s="160">
        <v>5</v>
      </c>
      <c r="Q32" s="252">
        <v>6</v>
      </c>
      <c r="R32" s="297">
        <v>0</v>
      </c>
      <c r="S32" s="297">
        <v>8</v>
      </c>
      <c r="T32" s="297">
        <v>8</v>
      </c>
      <c r="U32" s="128"/>
      <c r="V32" s="8"/>
      <c r="W32" s="8"/>
      <c r="X32" s="197"/>
      <c r="Y32" s="277"/>
      <c r="Z32" s="243"/>
      <c r="AA32" s="243"/>
      <c r="AB32" s="243"/>
      <c r="AC32" s="102"/>
      <c r="AD32" s="102"/>
      <c r="AE32" s="102"/>
      <c r="AF32" s="278"/>
      <c r="AG32" s="278"/>
      <c r="AH32" s="297">
        <v>8</v>
      </c>
      <c r="AI32" s="297">
        <v>8</v>
      </c>
      <c r="AJ32" s="297"/>
      <c r="AK32" s="297"/>
      <c r="AL32" s="128"/>
      <c r="AM32" s="297"/>
      <c r="AN32" s="297"/>
      <c r="AO32" s="297"/>
      <c r="AP32" s="297"/>
      <c r="AQ32" s="301"/>
      <c r="AR32" s="301"/>
      <c r="AS32" s="301"/>
      <c r="AT32" s="301"/>
      <c r="AU32" s="78"/>
      <c r="AV32" s="78"/>
      <c r="AW32" s="95"/>
      <c r="AX32" s="95"/>
      <c r="AY32" s="95"/>
      <c r="AZ32" s="95"/>
      <c r="BA32" s="95"/>
      <c r="BB32" s="95"/>
      <c r="BC32" s="95"/>
      <c r="BD32" s="95"/>
      <c r="BE32" s="8"/>
      <c r="BF32" s="7"/>
      <c r="BG32" s="259">
        <f>E32+F32+G32+H32+I32+J32+K32+L32+M32+N32+O32+P32+Q32</f>
        <v>55</v>
      </c>
    </row>
    <row r="33" spans="1:59" ht="18" customHeight="1" thickBot="1">
      <c r="A33" s="398"/>
      <c r="B33" s="276" t="s">
        <v>157</v>
      </c>
      <c r="C33" s="236" t="s">
        <v>76</v>
      </c>
      <c r="D33" s="251" t="s">
        <v>7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275"/>
      <c r="Q33" s="153"/>
      <c r="R33" s="191">
        <v>36</v>
      </c>
      <c r="S33" s="297">
        <v>8</v>
      </c>
      <c r="T33" s="297">
        <v>8</v>
      </c>
      <c r="U33" s="128"/>
      <c r="V33" s="8"/>
      <c r="W33" s="8"/>
      <c r="X33" s="8"/>
      <c r="Y33" s="218"/>
      <c r="Z33" s="153"/>
      <c r="AA33" s="153"/>
      <c r="AB33" s="153"/>
      <c r="AC33" s="57"/>
      <c r="AD33" s="57"/>
      <c r="AE33" s="57"/>
      <c r="AF33" s="57"/>
      <c r="AG33" s="57"/>
      <c r="AH33" s="297">
        <v>8</v>
      </c>
      <c r="AI33" s="297">
        <v>8</v>
      </c>
      <c r="AJ33" s="297">
        <v>8</v>
      </c>
      <c r="AK33" s="297">
        <v>8</v>
      </c>
      <c r="AL33" s="25"/>
      <c r="AM33" s="297" t="s">
        <v>63</v>
      </c>
      <c r="AN33" s="297" t="s">
        <v>63</v>
      </c>
      <c r="AO33" s="297" t="s">
        <v>63</v>
      </c>
      <c r="AP33" s="297" t="s">
        <v>63</v>
      </c>
      <c r="AQ33" s="301" t="s">
        <v>65</v>
      </c>
      <c r="AR33" s="301" t="s">
        <v>65</v>
      </c>
      <c r="AS33" s="301" t="s">
        <v>65</v>
      </c>
      <c r="AT33" s="301" t="s">
        <v>65</v>
      </c>
      <c r="AU33" s="78" t="s">
        <v>64</v>
      </c>
      <c r="AV33" s="78" t="s">
        <v>64</v>
      </c>
      <c r="AW33" s="10"/>
      <c r="AX33" s="10"/>
      <c r="AY33" s="10"/>
      <c r="AZ33" s="10"/>
      <c r="BA33" s="10"/>
      <c r="BB33" s="10"/>
      <c r="BC33" s="10"/>
      <c r="BD33" s="10"/>
      <c r="BE33" s="194"/>
      <c r="BF33" s="203"/>
      <c r="BG33" s="147"/>
    </row>
    <row r="34" spans="1:59" ht="18" customHeight="1" thickBot="1">
      <c r="A34" s="398"/>
      <c r="B34" s="115" t="s">
        <v>79</v>
      </c>
      <c r="C34" s="117" t="s">
        <v>78</v>
      </c>
      <c r="D34" s="19" t="s">
        <v>7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237"/>
      <c r="Q34" s="191"/>
      <c r="R34" s="297">
        <v>0</v>
      </c>
      <c r="S34" s="191">
        <v>36</v>
      </c>
      <c r="T34" s="191">
        <v>36</v>
      </c>
      <c r="U34" s="128"/>
      <c r="V34" s="8"/>
      <c r="W34" s="8"/>
      <c r="X34" s="8"/>
      <c r="Y34" s="216"/>
      <c r="Z34" s="151"/>
      <c r="AA34" s="151"/>
      <c r="AB34" s="151"/>
      <c r="AC34" s="20"/>
      <c r="AD34" s="20"/>
      <c r="AE34" s="20"/>
      <c r="AF34" s="20"/>
      <c r="AG34" s="20"/>
      <c r="AH34" s="297">
        <v>8</v>
      </c>
      <c r="AI34" s="297">
        <v>8</v>
      </c>
      <c r="AJ34" s="297">
        <v>8</v>
      </c>
      <c r="AK34" s="297">
        <v>8</v>
      </c>
      <c r="AL34" s="21"/>
      <c r="AM34" s="297" t="s">
        <v>63</v>
      </c>
      <c r="AN34" s="297" t="s">
        <v>63</v>
      </c>
      <c r="AO34" s="297" t="s">
        <v>63</v>
      </c>
      <c r="AP34" s="297" t="s">
        <v>63</v>
      </c>
      <c r="AQ34" s="301" t="s">
        <v>65</v>
      </c>
      <c r="AR34" s="301" t="s">
        <v>65</v>
      </c>
      <c r="AS34" s="301" t="s">
        <v>65</v>
      </c>
      <c r="AT34" s="301" t="s">
        <v>65</v>
      </c>
      <c r="AU34" s="78" t="s">
        <v>64</v>
      </c>
      <c r="AV34" s="78" t="s">
        <v>64</v>
      </c>
      <c r="AW34" s="24"/>
      <c r="AX34" s="24"/>
      <c r="AY34" s="24"/>
      <c r="AZ34" s="24"/>
      <c r="BA34" s="24"/>
      <c r="BB34" s="24"/>
      <c r="BC34" s="24"/>
      <c r="BD34" s="24"/>
      <c r="BE34" s="193"/>
      <c r="BF34" s="201"/>
      <c r="BG34" s="124"/>
    </row>
    <row r="35" spans="1:59" ht="25.5" customHeight="1" thickBot="1">
      <c r="A35" s="397"/>
      <c r="B35" s="392" t="s">
        <v>56</v>
      </c>
      <c r="C35" s="417" t="s">
        <v>158</v>
      </c>
      <c r="D35" s="127" t="s">
        <v>7</v>
      </c>
      <c r="E35" s="55">
        <f>E37+E39</f>
        <v>4</v>
      </c>
      <c r="F35" s="55">
        <f>F37+F39</f>
        <v>2</v>
      </c>
      <c r="G35" s="55">
        <f>G37+G39</f>
        <v>4</v>
      </c>
      <c r="H35" s="55">
        <f>H37+H39</f>
        <v>2</v>
      </c>
      <c r="I35" s="55">
        <f aca="true" t="shared" si="12" ref="I35:Q35">I37+I39</f>
        <v>4</v>
      </c>
      <c r="J35" s="55">
        <f t="shared" si="12"/>
        <v>2</v>
      </c>
      <c r="K35" s="55">
        <f t="shared" si="12"/>
        <v>4</v>
      </c>
      <c r="L35" s="127">
        <f t="shared" si="12"/>
        <v>2</v>
      </c>
      <c r="M35" s="127">
        <f t="shared" si="12"/>
        <v>4</v>
      </c>
      <c r="N35" s="127">
        <f t="shared" si="12"/>
        <v>2</v>
      </c>
      <c r="O35" s="127">
        <f t="shared" si="12"/>
        <v>4</v>
      </c>
      <c r="P35" s="127">
        <f t="shared" si="12"/>
        <v>2</v>
      </c>
      <c r="Q35" s="127">
        <f t="shared" si="12"/>
        <v>0</v>
      </c>
      <c r="R35" s="297">
        <v>0</v>
      </c>
      <c r="S35" s="297">
        <v>8</v>
      </c>
      <c r="T35" s="297">
        <v>8</v>
      </c>
      <c r="U35" s="128"/>
      <c r="V35" s="8"/>
      <c r="W35" s="8"/>
      <c r="X35" s="8"/>
      <c r="Y35" s="217">
        <f>Y37+Y39</f>
        <v>14</v>
      </c>
      <c r="Z35" s="50">
        <f aca="true" t="shared" si="13" ref="Z35:AG35">Z37+Z39</f>
        <v>16</v>
      </c>
      <c r="AA35" s="50">
        <f t="shared" si="13"/>
        <v>14</v>
      </c>
      <c r="AB35" s="50">
        <f t="shared" si="13"/>
        <v>16</v>
      </c>
      <c r="AC35" s="127">
        <f t="shared" si="13"/>
        <v>14</v>
      </c>
      <c r="AD35" s="127">
        <f t="shared" si="13"/>
        <v>16</v>
      </c>
      <c r="AE35" s="127">
        <f t="shared" si="13"/>
        <v>14</v>
      </c>
      <c r="AF35" s="127">
        <f t="shared" si="13"/>
        <v>14</v>
      </c>
      <c r="AG35" s="127">
        <f t="shared" si="13"/>
        <v>14</v>
      </c>
      <c r="AH35" s="297">
        <v>8</v>
      </c>
      <c r="AI35" s="297">
        <v>8</v>
      </c>
      <c r="AJ35" s="297">
        <v>8</v>
      </c>
      <c r="AK35" s="297">
        <v>8</v>
      </c>
      <c r="AL35" s="25"/>
      <c r="AM35" s="297" t="s">
        <v>63</v>
      </c>
      <c r="AN35" s="297" t="s">
        <v>63</v>
      </c>
      <c r="AO35" s="297" t="s">
        <v>63</v>
      </c>
      <c r="AP35" s="297" t="s">
        <v>63</v>
      </c>
      <c r="AQ35" s="301" t="s">
        <v>65</v>
      </c>
      <c r="AR35" s="301" t="s">
        <v>65</v>
      </c>
      <c r="AS35" s="301" t="s">
        <v>65</v>
      </c>
      <c r="AT35" s="301" t="s">
        <v>65</v>
      </c>
      <c r="AU35" s="78" t="s">
        <v>64</v>
      </c>
      <c r="AV35" s="78" t="s">
        <v>64</v>
      </c>
      <c r="AW35" s="10"/>
      <c r="AX35" s="10"/>
      <c r="AY35" s="10"/>
      <c r="AZ35" s="10"/>
      <c r="BA35" s="10"/>
      <c r="BB35" s="10"/>
      <c r="BC35" s="10"/>
      <c r="BD35" s="10"/>
      <c r="BE35" s="194"/>
      <c r="BF35" s="203">
        <f>E35+F35+G35+H35+I35+J35+K35+L35+M35+N35+O35+P35+Q35+Y35+Z35+AA35+AB35+AC35+AD35+AE35+AF35+AG35</f>
        <v>168</v>
      </c>
      <c r="BG35" s="100"/>
    </row>
    <row r="36" spans="1:59" ht="30" customHeight="1" thickBot="1">
      <c r="A36" s="397"/>
      <c r="B36" s="347"/>
      <c r="C36" s="422"/>
      <c r="D36" s="52" t="s">
        <v>8</v>
      </c>
      <c r="E36" s="148">
        <f>E38+E40</f>
        <v>1</v>
      </c>
      <c r="F36" s="148">
        <f aca="true" t="shared" si="14" ref="F36:Q36">F38+F40</f>
        <v>1</v>
      </c>
      <c r="G36" s="148">
        <f t="shared" si="14"/>
        <v>1</v>
      </c>
      <c r="H36" s="148">
        <f t="shared" si="14"/>
        <v>1</v>
      </c>
      <c r="I36" s="148">
        <f t="shared" si="14"/>
        <v>1</v>
      </c>
      <c r="J36" s="148">
        <f t="shared" si="14"/>
        <v>1</v>
      </c>
      <c r="K36" s="148">
        <f t="shared" si="14"/>
        <v>1</v>
      </c>
      <c r="L36" s="61">
        <f t="shared" si="14"/>
        <v>1</v>
      </c>
      <c r="M36" s="61">
        <f t="shared" si="14"/>
        <v>1</v>
      </c>
      <c r="N36" s="61">
        <f t="shared" si="14"/>
        <v>1</v>
      </c>
      <c r="O36" s="61">
        <f t="shared" si="14"/>
        <v>1</v>
      </c>
      <c r="P36" s="127">
        <f t="shared" si="14"/>
        <v>0</v>
      </c>
      <c r="Q36" s="127">
        <f t="shared" si="14"/>
        <v>0</v>
      </c>
      <c r="R36" s="297">
        <v>0</v>
      </c>
      <c r="S36" s="297">
        <v>8</v>
      </c>
      <c r="T36" s="297">
        <v>8</v>
      </c>
      <c r="U36" s="128"/>
      <c r="V36" s="8"/>
      <c r="W36" s="8"/>
      <c r="X36" s="8"/>
      <c r="Y36" s="272">
        <f>Y38+Y40</f>
        <v>8</v>
      </c>
      <c r="Z36" s="149">
        <f>Z38+Z40</f>
        <v>8</v>
      </c>
      <c r="AA36" s="149">
        <f aca="true" t="shared" si="15" ref="AA36:AG36">AA38+AA40</f>
        <v>8</v>
      </c>
      <c r="AB36" s="149">
        <f t="shared" si="15"/>
        <v>9</v>
      </c>
      <c r="AC36" s="149">
        <f t="shared" si="15"/>
        <v>8</v>
      </c>
      <c r="AD36" s="149">
        <f t="shared" si="15"/>
        <v>9</v>
      </c>
      <c r="AE36" s="149">
        <f t="shared" si="15"/>
        <v>8</v>
      </c>
      <c r="AF36" s="149">
        <f t="shared" si="15"/>
        <v>8</v>
      </c>
      <c r="AG36" s="149">
        <f t="shared" si="15"/>
        <v>7</v>
      </c>
      <c r="AH36" s="297">
        <v>8</v>
      </c>
      <c r="AI36" s="297">
        <v>8</v>
      </c>
      <c r="AJ36" s="297">
        <v>8</v>
      </c>
      <c r="AK36" s="297">
        <v>8</v>
      </c>
      <c r="AL36" s="164"/>
      <c r="AM36" s="297" t="s">
        <v>63</v>
      </c>
      <c r="AN36" s="297" t="s">
        <v>63</v>
      </c>
      <c r="AO36" s="297" t="s">
        <v>63</v>
      </c>
      <c r="AP36" s="297" t="s">
        <v>63</v>
      </c>
      <c r="AQ36" s="301" t="s">
        <v>65</v>
      </c>
      <c r="AR36" s="301" t="s">
        <v>65</v>
      </c>
      <c r="AS36" s="301" t="s">
        <v>65</v>
      </c>
      <c r="AT36" s="301" t="s">
        <v>65</v>
      </c>
      <c r="AU36" s="78" t="s">
        <v>64</v>
      </c>
      <c r="AV36" s="78" t="s">
        <v>64</v>
      </c>
      <c r="AW36" s="24"/>
      <c r="AX36" s="24"/>
      <c r="AY36" s="24"/>
      <c r="AZ36" s="24"/>
      <c r="BA36" s="24"/>
      <c r="BB36" s="24"/>
      <c r="BC36" s="24"/>
      <c r="BD36" s="24"/>
      <c r="BE36" s="193"/>
      <c r="BF36" s="201"/>
      <c r="BG36" s="205">
        <f>E36+F36+G36+H36+I36+J36+K36+L36+M36+N36+O36+P36+Q36+Y36+Z36+AA36+AB36+AC36+AD36+AE36+AF36+AG36</f>
        <v>84</v>
      </c>
    </row>
    <row r="37" spans="1:59" ht="16.5" customHeight="1" thickBot="1">
      <c r="A37" s="397"/>
      <c r="B37" s="336" t="s">
        <v>57</v>
      </c>
      <c r="C37" s="334" t="s">
        <v>159</v>
      </c>
      <c r="D37" s="14" t="s">
        <v>7</v>
      </c>
      <c r="E37" s="15">
        <v>4</v>
      </c>
      <c r="F37" s="15">
        <v>2</v>
      </c>
      <c r="G37" s="15">
        <v>4</v>
      </c>
      <c r="H37" s="15">
        <v>2</v>
      </c>
      <c r="I37" s="15">
        <v>4</v>
      </c>
      <c r="J37" s="15">
        <v>2</v>
      </c>
      <c r="K37" s="15">
        <v>4</v>
      </c>
      <c r="L37" s="14">
        <v>2</v>
      </c>
      <c r="M37" s="14">
        <v>4</v>
      </c>
      <c r="N37" s="14">
        <v>2</v>
      </c>
      <c r="O37" s="14">
        <v>4</v>
      </c>
      <c r="P37" s="156">
        <v>2</v>
      </c>
      <c r="Q37" s="156"/>
      <c r="R37" s="297">
        <v>0</v>
      </c>
      <c r="S37" s="297">
        <v>8</v>
      </c>
      <c r="T37" s="297">
        <v>8</v>
      </c>
      <c r="U37" s="128"/>
      <c r="V37" s="8"/>
      <c r="W37" s="8"/>
      <c r="X37" s="197"/>
      <c r="Y37" s="281">
        <v>8</v>
      </c>
      <c r="Z37" s="155">
        <v>8</v>
      </c>
      <c r="AA37" s="155">
        <v>8</v>
      </c>
      <c r="AB37" s="155">
        <v>8</v>
      </c>
      <c r="AC37" s="280">
        <v>8</v>
      </c>
      <c r="AD37" s="280">
        <v>8</v>
      </c>
      <c r="AE37" s="280">
        <v>6</v>
      </c>
      <c r="AF37" s="280">
        <v>6</v>
      </c>
      <c r="AG37" s="258">
        <v>6</v>
      </c>
      <c r="AH37" s="297">
        <v>8</v>
      </c>
      <c r="AI37" s="297">
        <v>8</v>
      </c>
      <c r="AJ37" s="297">
        <v>8</v>
      </c>
      <c r="AK37" s="297">
        <v>8</v>
      </c>
      <c r="AL37" s="26"/>
      <c r="AM37" s="297" t="s">
        <v>63</v>
      </c>
      <c r="AN37" s="297" t="s">
        <v>63</v>
      </c>
      <c r="AO37" s="297" t="s">
        <v>63</v>
      </c>
      <c r="AP37" s="297" t="s">
        <v>63</v>
      </c>
      <c r="AQ37" s="301" t="s">
        <v>65</v>
      </c>
      <c r="AR37" s="301" t="s">
        <v>65</v>
      </c>
      <c r="AS37" s="301" t="s">
        <v>65</v>
      </c>
      <c r="AT37" s="301" t="s">
        <v>65</v>
      </c>
      <c r="AU37" s="78" t="s">
        <v>64</v>
      </c>
      <c r="AV37" s="78" t="s">
        <v>64</v>
      </c>
      <c r="AW37" s="17"/>
      <c r="AX37" s="17"/>
      <c r="AY37" s="17"/>
      <c r="AZ37" s="17"/>
      <c r="BA37" s="17"/>
      <c r="BB37" s="17"/>
      <c r="BC37" s="17"/>
      <c r="BD37" s="17"/>
      <c r="BE37" s="195"/>
      <c r="BF37" s="203">
        <f>E37+F37+G37+H37+I37+J37+K37+L37+M37+N37+O37+P37+Q37+Y37+Z37+AA37+AB37+AC37+AD37+AE37+AF37+AG37</f>
        <v>102</v>
      </c>
      <c r="BG37" s="96"/>
    </row>
    <row r="38" spans="1:59" ht="24" customHeight="1" thickBot="1">
      <c r="A38" s="397"/>
      <c r="B38" s="343"/>
      <c r="C38" s="342"/>
      <c r="D38" s="32" t="s">
        <v>8</v>
      </c>
      <c r="E38" s="88">
        <v>1</v>
      </c>
      <c r="F38" s="88">
        <v>1</v>
      </c>
      <c r="G38" s="88">
        <v>1</v>
      </c>
      <c r="H38" s="88">
        <v>1</v>
      </c>
      <c r="I38" s="88">
        <v>1</v>
      </c>
      <c r="J38" s="88">
        <v>1</v>
      </c>
      <c r="K38" s="88">
        <v>1</v>
      </c>
      <c r="L38" s="93">
        <v>1</v>
      </c>
      <c r="M38" s="93">
        <v>1</v>
      </c>
      <c r="N38" s="93">
        <v>1</v>
      </c>
      <c r="O38" s="93">
        <v>1</v>
      </c>
      <c r="P38" s="159"/>
      <c r="Q38" s="274"/>
      <c r="R38" s="297">
        <v>0</v>
      </c>
      <c r="S38" s="297">
        <v>8</v>
      </c>
      <c r="T38" s="297">
        <v>8</v>
      </c>
      <c r="U38" s="128"/>
      <c r="V38" s="8"/>
      <c r="W38" s="8"/>
      <c r="X38" s="197"/>
      <c r="Y38" s="282">
        <v>4</v>
      </c>
      <c r="Z38" s="160">
        <v>4</v>
      </c>
      <c r="AA38" s="160">
        <v>4</v>
      </c>
      <c r="AB38" s="160">
        <v>4</v>
      </c>
      <c r="AC38" s="41">
        <v>4</v>
      </c>
      <c r="AD38" s="41">
        <v>4</v>
      </c>
      <c r="AE38" s="41">
        <v>4</v>
      </c>
      <c r="AF38" s="41">
        <v>4</v>
      </c>
      <c r="AG38" s="252">
        <v>3</v>
      </c>
      <c r="AH38" s="297">
        <v>8</v>
      </c>
      <c r="AI38" s="297">
        <v>8</v>
      </c>
      <c r="AJ38" s="297">
        <v>8</v>
      </c>
      <c r="AK38" s="297">
        <v>8</v>
      </c>
      <c r="AL38" s="289"/>
      <c r="AM38" s="297" t="s">
        <v>63</v>
      </c>
      <c r="AN38" s="297" t="s">
        <v>63</v>
      </c>
      <c r="AO38" s="297" t="s">
        <v>63</v>
      </c>
      <c r="AP38" s="297" t="s">
        <v>63</v>
      </c>
      <c r="AQ38" s="301" t="s">
        <v>65</v>
      </c>
      <c r="AR38" s="301" t="s">
        <v>65</v>
      </c>
      <c r="AS38" s="301" t="s">
        <v>65</v>
      </c>
      <c r="AT38" s="301" t="s">
        <v>65</v>
      </c>
      <c r="AU38" s="78" t="s">
        <v>64</v>
      </c>
      <c r="AV38" s="78" t="s">
        <v>64</v>
      </c>
      <c r="AW38" s="94"/>
      <c r="AX38" s="94"/>
      <c r="AY38" s="94"/>
      <c r="AZ38" s="94"/>
      <c r="BA38" s="94"/>
      <c r="BB38" s="94"/>
      <c r="BC38" s="94"/>
      <c r="BD38" s="94"/>
      <c r="BE38" s="190"/>
      <c r="BF38" s="206"/>
      <c r="BG38" s="125">
        <f>E38+F38+G38+H38+I38+J38+K38+L38+M38+N38+O38+P38+Q38+Y38+Z38+AA38+AB38+AC38+AD38+AE38+AF38+AG38</f>
        <v>46</v>
      </c>
    </row>
    <row r="39" spans="1:59" ht="18.75" customHeight="1" thickBot="1">
      <c r="A39" s="397"/>
      <c r="B39" s="336" t="s">
        <v>161</v>
      </c>
      <c r="C39" s="334" t="s">
        <v>160</v>
      </c>
      <c r="D39" s="143" t="s">
        <v>7</v>
      </c>
      <c r="E39" s="145"/>
      <c r="F39" s="15"/>
      <c r="G39" s="15"/>
      <c r="H39" s="15"/>
      <c r="I39" s="15"/>
      <c r="J39" s="15"/>
      <c r="K39" s="15"/>
      <c r="L39" s="14"/>
      <c r="M39" s="14"/>
      <c r="N39" s="14"/>
      <c r="O39" s="14"/>
      <c r="P39" s="150"/>
      <c r="Q39" s="270"/>
      <c r="R39" s="300">
        <v>0</v>
      </c>
      <c r="S39" s="297">
        <v>8</v>
      </c>
      <c r="T39" s="297">
        <v>8</v>
      </c>
      <c r="U39" s="128"/>
      <c r="V39" s="8"/>
      <c r="W39" s="8"/>
      <c r="X39" s="197"/>
      <c r="Y39" s="281">
        <v>6</v>
      </c>
      <c r="Z39" s="155">
        <v>8</v>
      </c>
      <c r="AA39" s="155">
        <v>6</v>
      </c>
      <c r="AB39" s="155">
        <v>8</v>
      </c>
      <c r="AC39" s="104">
        <v>6</v>
      </c>
      <c r="AD39" s="104">
        <v>8</v>
      </c>
      <c r="AE39" s="104">
        <v>8</v>
      </c>
      <c r="AF39" s="104">
        <v>8</v>
      </c>
      <c r="AG39" s="258">
        <v>8</v>
      </c>
      <c r="AH39" s="300">
        <v>8</v>
      </c>
      <c r="AI39" s="297">
        <v>8</v>
      </c>
      <c r="AJ39" s="297">
        <v>8</v>
      </c>
      <c r="AK39" s="297">
        <v>8</v>
      </c>
      <c r="AL39" s="166"/>
      <c r="AM39" s="297" t="s">
        <v>63</v>
      </c>
      <c r="AN39" s="297" t="s">
        <v>63</v>
      </c>
      <c r="AO39" s="297" t="s">
        <v>63</v>
      </c>
      <c r="AP39" s="297" t="s">
        <v>63</v>
      </c>
      <c r="AQ39" s="301" t="s">
        <v>65</v>
      </c>
      <c r="AR39" s="301" t="s">
        <v>65</v>
      </c>
      <c r="AS39" s="301" t="s">
        <v>65</v>
      </c>
      <c r="AT39" s="301" t="s">
        <v>65</v>
      </c>
      <c r="AU39" s="78" t="s">
        <v>64</v>
      </c>
      <c r="AV39" s="78" t="s">
        <v>64</v>
      </c>
      <c r="AW39" s="17"/>
      <c r="AX39" s="17"/>
      <c r="AY39" s="17"/>
      <c r="AZ39" s="17"/>
      <c r="BA39" s="17"/>
      <c r="BB39" s="17"/>
      <c r="BC39" s="17"/>
      <c r="BD39" s="17"/>
      <c r="BE39" s="195"/>
      <c r="BF39" s="204">
        <f>E39+F39+G39+H39+I39+J39+K39+L39+M39+N39+O39+Y39+Z39+AA39+AB39+AC39+AD39+AE39+AF39+AG39</f>
        <v>66</v>
      </c>
      <c r="BG39" s="123"/>
    </row>
    <row r="40" spans="1:59" ht="24" customHeight="1" thickBot="1">
      <c r="A40" s="397"/>
      <c r="B40" s="337"/>
      <c r="C40" s="335"/>
      <c r="D40" s="144" t="s">
        <v>8</v>
      </c>
      <c r="E40" s="161"/>
      <c r="F40" s="40"/>
      <c r="G40" s="40"/>
      <c r="H40" s="40"/>
      <c r="I40" s="40"/>
      <c r="J40" s="40"/>
      <c r="K40" s="40"/>
      <c r="L40" s="41"/>
      <c r="M40" s="41"/>
      <c r="N40" s="41"/>
      <c r="O40" s="41"/>
      <c r="P40" s="243"/>
      <c r="Q40" s="271"/>
      <c r="R40" s="300">
        <v>0</v>
      </c>
      <c r="S40" s="297">
        <v>8</v>
      </c>
      <c r="T40" s="297">
        <v>8</v>
      </c>
      <c r="U40" s="128"/>
      <c r="V40" s="8"/>
      <c r="W40" s="8"/>
      <c r="X40" s="197"/>
      <c r="Y40" s="286">
        <v>4</v>
      </c>
      <c r="Z40" s="159">
        <v>4</v>
      </c>
      <c r="AA40" s="159">
        <v>4</v>
      </c>
      <c r="AB40" s="159">
        <v>5</v>
      </c>
      <c r="AC40" s="285">
        <v>4</v>
      </c>
      <c r="AD40" s="285">
        <v>5</v>
      </c>
      <c r="AE40" s="285">
        <v>4</v>
      </c>
      <c r="AF40" s="285">
        <v>4</v>
      </c>
      <c r="AG40" s="256">
        <v>4</v>
      </c>
      <c r="AH40" s="300">
        <v>8</v>
      </c>
      <c r="AI40" s="297">
        <v>8</v>
      </c>
      <c r="AJ40" s="297">
        <v>8</v>
      </c>
      <c r="AK40" s="297">
        <v>8</v>
      </c>
      <c r="AL40" s="164"/>
      <c r="AM40" s="297" t="s">
        <v>63</v>
      </c>
      <c r="AN40" s="297" t="s">
        <v>63</v>
      </c>
      <c r="AO40" s="297" t="s">
        <v>63</v>
      </c>
      <c r="AP40" s="297" t="s">
        <v>63</v>
      </c>
      <c r="AQ40" s="301" t="s">
        <v>65</v>
      </c>
      <c r="AR40" s="301" t="s">
        <v>65</v>
      </c>
      <c r="AS40" s="301" t="s">
        <v>65</v>
      </c>
      <c r="AT40" s="301" t="s">
        <v>65</v>
      </c>
      <c r="AU40" s="78" t="s">
        <v>64</v>
      </c>
      <c r="AV40" s="78" t="s">
        <v>64</v>
      </c>
      <c r="AW40" s="24"/>
      <c r="AX40" s="24"/>
      <c r="AY40" s="24"/>
      <c r="AZ40" s="24"/>
      <c r="BA40" s="24"/>
      <c r="BB40" s="24"/>
      <c r="BC40" s="24"/>
      <c r="BD40" s="24"/>
      <c r="BE40" s="193"/>
      <c r="BF40" s="201"/>
      <c r="BG40" s="124">
        <f>E40+F40+G40+H40+I40+J40+K40+L40+M40+N40+O40+Y40+Z40+AA40+AB40+AC40+AD40+AE40+AF40+AG40</f>
        <v>38</v>
      </c>
    </row>
    <row r="41" spans="1:59" ht="13.5" thickBot="1">
      <c r="A41" s="397"/>
      <c r="B41" s="248" t="s">
        <v>80</v>
      </c>
      <c r="C41" s="249" t="s">
        <v>78</v>
      </c>
      <c r="D41" s="279" t="s">
        <v>7</v>
      </c>
      <c r="E41" s="130"/>
      <c r="F41" s="130"/>
      <c r="G41" s="130"/>
      <c r="H41" s="130"/>
      <c r="I41" s="130"/>
      <c r="J41" s="130"/>
      <c r="K41" s="130"/>
      <c r="L41" s="129"/>
      <c r="M41" s="129"/>
      <c r="N41" s="129"/>
      <c r="O41" s="129"/>
      <c r="P41" s="154"/>
      <c r="Q41" s="170"/>
      <c r="R41" s="300">
        <v>0</v>
      </c>
      <c r="S41" s="297">
        <v>8</v>
      </c>
      <c r="T41" s="297">
        <v>8</v>
      </c>
      <c r="U41" s="128"/>
      <c r="V41" s="8"/>
      <c r="W41" s="8"/>
      <c r="X41" s="197"/>
      <c r="Y41" s="284"/>
      <c r="Z41" s="154"/>
      <c r="AA41" s="154"/>
      <c r="AB41" s="154"/>
      <c r="AC41" s="141"/>
      <c r="AD41" s="141"/>
      <c r="AE41" s="141"/>
      <c r="AF41" s="141"/>
      <c r="AG41" s="170"/>
      <c r="AH41" s="283">
        <v>36</v>
      </c>
      <c r="AI41" s="191">
        <v>36</v>
      </c>
      <c r="AJ41" s="297">
        <v>8</v>
      </c>
      <c r="AK41" s="297">
        <v>8</v>
      </c>
      <c r="AL41" s="167"/>
      <c r="AM41" s="297" t="s">
        <v>63</v>
      </c>
      <c r="AN41" s="297" t="s">
        <v>63</v>
      </c>
      <c r="AO41" s="297" t="s">
        <v>63</v>
      </c>
      <c r="AP41" s="297" t="s">
        <v>63</v>
      </c>
      <c r="AQ41" s="301" t="s">
        <v>65</v>
      </c>
      <c r="AR41" s="301" t="s">
        <v>65</v>
      </c>
      <c r="AS41" s="301" t="s">
        <v>65</v>
      </c>
      <c r="AT41" s="301" t="s">
        <v>65</v>
      </c>
      <c r="AU41" s="78" t="s">
        <v>64</v>
      </c>
      <c r="AV41" s="78" t="s">
        <v>64</v>
      </c>
      <c r="AW41" s="119"/>
      <c r="AX41" s="119"/>
      <c r="AY41" s="119"/>
      <c r="AZ41" s="119"/>
      <c r="BA41" s="119"/>
      <c r="BB41" s="119"/>
      <c r="BC41" s="119"/>
      <c r="BD41" s="119"/>
      <c r="BE41" s="122"/>
      <c r="BF41" s="207"/>
      <c r="BG41" s="208"/>
    </row>
    <row r="42" spans="1:59" ht="20.25" customHeight="1" thickBot="1">
      <c r="A42" s="397"/>
      <c r="B42" s="392" t="s">
        <v>59</v>
      </c>
      <c r="C42" s="418" t="s">
        <v>162</v>
      </c>
      <c r="D42" s="127" t="s">
        <v>7</v>
      </c>
      <c r="E42" s="55"/>
      <c r="F42" s="55"/>
      <c r="G42" s="55"/>
      <c r="H42" s="55"/>
      <c r="I42" s="55"/>
      <c r="J42" s="55"/>
      <c r="K42" s="55"/>
      <c r="L42" s="127"/>
      <c r="M42" s="127"/>
      <c r="N42" s="127"/>
      <c r="O42" s="127"/>
      <c r="P42" s="61"/>
      <c r="Q42" s="61"/>
      <c r="R42" s="297">
        <v>0</v>
      </c>
      <c r="S42" s="297">
        <v>8</v>
      </c>
      <c r="T42" s="297">
        <v>8</v>
      </c>
      <c r="U42" s="128"/>
      <c r="V42" s="8"/>
      <c r="W42" s="8"/>
      <c r="X42" s="8"/>
      <c r="Y42" s="220">
        <f>Y44</f>
        <v>12</v>
      </c>
      <c r="Z42" s="127">
        <f aca="true" t="shared" si="16" ref="Z42:AG42">Z44</f>
        <v>12</v>
      </c>
      <c r="AA42" s="127">
        <f t="shared" si="16"/>
        <v>12</v>
      </c>
      <c r="AB42" s="127">
        <f t="shared" si="16"/>
        <v>12</v>
      </c>
      <c r="AC42" s="127">
        <f t="shared" si="16"/>
        <v>12</v>
      </c>
      <c r="AD42" s="127">
        <f t="shared" si="16"/>
        <v>12</v>
      </c>
      <c r="AE42" s="127">
        <f t="shared" si="16"/>
        <v>12</v>
      </c>
      <c r="AF42" s="127">
        <f t="shared" si="16"/>
        <v>12</v>
      </c>
      <c r="AG42" s="127">
        <f t="shared" si="16"/>
        <v>12</v>
      </c>
      <c r="AH42" s="297">
        <v>8</v>
      </c>
      <c r="AI42" s="297">
        <v>8</v>
      </c>
      <c r="AJ42" s="297">
        <v>8</v>
      </c>
      <c r="AK42" s="297">
        <v>8</v>
      </c>
      <c r="AL42" s="26"/>
      <c r="AM42" s="297" t="s">
        <v>63</v>
      </c>
      <c r="AN42" s="297" t="s">
        <v>63</v>
      </c>
      <c r="AO42" s="297" t="s">
        <v>63</v>
      </c>
      <c r="AP42" s="297" t="s">
        <v>63</v>
      </c>
      <c r="AQ42" s="301" t="s">
        <v>65</v>
      </c>
      <c r="AR42" s="301" t="s">
        <v>65</v>
      </c>
      <c r="AS42" s="301" t="s">
        <v>65</v>
      </c>
      <c r="AT42" s="301" t="s">
        <v>65</v>
      </c>
      <c r="AU42" s="78" t="s">
        <v>64</v>
      </c>
      <c r="AV42" s="78" t="s">
        <v>64</v>
      </c>
      <c r="AW42" s="17"/>
      <c r="AX42" s="17"/>
      <c r="AY42" s="17"/>
      <c r="AZ42" s="17"/>
      <c r="BA42" s="17"/>
      <c r="BB42" s="17"/>
      <c r="BC42" s="17"/>
      <c r="BD42" s="17"/>
      <c r="BE42" s="195"/>
      <c r="BF42" s="204">
        <f>E42+F42+G42+H42+I42+J42+K42+L42+M42+N42+O42+P42+Q42+Y42+Z42+AA42+AB42+AC42+AD42+AE42+AF42+AG42</f>
        <v>108</v>
      </c>
      <c r="BG42" s="96"/>
    </row>
    <row r="43" spans="1:59" ht="32.25" customHeight="1" thickBot="1">
      <c r="A43" s="397"/>
      <c r="B43" s="347"/>
      <c r="C43" s="422"/>
      <c r="D43" s="52" t="s">
        <v>8</v>
      </c>
      <c r="E43" s="148"/>
      <c r="F43" s="148"/>
      <c r="G43" s="148"/>
      <c r="H43" s="148"/>
      <c r="I43" s="148"/>
      <c r="J43" s="148"/>
      <c r="K43" s="148"/>
      <c r="L43" s="61"/>
      <c r="M43" s="61"/>
      <c r="N43" s="61"/>
      <c r="O43" s="61"/>
      <c r="P43" s="61"/>
      <c r="Q43" s="61"/>
      <c r="R43" s="297">
        <v>0</v>
      </c>
      <c r="S43" s="297">
        <v>8</v>
      </c>
      <c r="T43" s="297">
        <v>8</v>
      </c>
      <c r="U43" s="128"/>
      <c r="V43" s="8"/>
      <c r="W43" s="8"/>
      <c r="X43" s="8"/>
      <c r="Y43" s="215">
        <f>Y45</f>
        <v>6</v>
      </c>
      <c r="Z43" s="61">
        <f aca="true" t="shared" si="17" ref="Z43:AG43">Z45</f>
        <v>6</v>
      </c>
      <c r="AA43" s="61">
        <f t="shared" si="17"/>
        <v>6</v>
      </c>
      <c r="AB43" s="61">
        <f t="shared" si="17"/>
        <v>6</v>
      </c>
      <c r="AC43" s="61">
        <f t="shared" si="17"/>
        <v>6</v>
      </c>
      <c r="AD43" s="61">
        <f t="shared" si="17"/>
        <v>6</v>
      </c>
      <c r="AE43" s="61">
        <f t="shared" si="17"/>
        <v>6</v>
      </c>
      <c r="AF43" s="61">
        <f t="shared" si="17"/>
        <v>6</v>
      </c>
      <c r="AG43" s="61">
        <f t="shared" si="17"/>
        <v>6</v>
      </c>
      <c r="AH43" s="297">
        <v>8</v>
      </c>
      <c r="AI43" s="297">
        <v>8</v>
      </c>
      <c r="AJ43" s="297">
        <v>8</v>
      </c>
      <c r="AK43" s="297">
        <v>8</v>
      </c>
      <c r="AL43" s="21"/>
      <c r="AM43" s="297" t="s">
        <v>63</v>
      </c>
      <c r="AN43" s="297" t="s">
        <v>63</v>
      </c>
      <c r="AO43" s="297" t="s">
        <v>63</v>
      </c>
      <c r="AP43" s="297" t="s">
        <v>63</v>
      </c>
      <c r="AQ43" s="301" t="s">
        <v>65</v>
      </c>
      <c r="AR43" s="301" t="s">
        <v>65</v>
      </c>
      <c r="AS43" s="301" t="s">
        <v>65</v>
      </c>
      <c r="AT43" s="301" t="s">
        <v>65</v>
      </c>
      <c r="AU43" s="78" t="s">
        <v>64</v>
      </c>
      <c r="AV43" s="78" t="s">
        <v>64</v>
      </c>
      <c r="AW43" s="24"/>
      <c r="AX43" s="24"/>
      <c r="AY43" s="24"/>
      <c r="AZ43" s="24"/>
      <c r="BA43" s="24"/>
      <c r="BB43" s="24"/>
      <c r="BC43" s="24"/>
      <c r="BD43" s="24"/>
      <c r="BE43" s="193"/>
      <c r="BF43" s="201"/>
      <c r="BG43" s="205">
        <f>E43+F43+G43+H43+I43+J43+K43+L43+M43+N43+O43+Y43+Z43+AA43+AB43+AC43+AD43+AE43+AF43+AG43</f>
        <v>54</v>
      </c>
    </row>
    <row r="44" spans="1:59" ht="29.25" customHeight="1" thickBot="1">
      <c r="A44" s="397"/>
      <c r="B44" s="374" t="s">
        <v>60</v>
      </c>
      <c r="C44" s="334" t="s">
        <v>164</v>
      </c>
      <c r="D44" s="14" t="s">
        <v>7</v>
      </c>
      <c r="E44" s="15"/>
      <c r="F44" s="15"/>
      <c r="G44" s="15"/>
      <c r="H44" s="15"/>
      <c r="I44" s="15"/>
      <c r="J44" s="15"/>
      <c r="K44" s="15"/>
      <c r="L44" s="14"/>
      <c r="M44" s="14"/>
      <c r="N44" s="14"/>
      <c r="O44" s="14"/>
      <c r="P44" s="14"/>
      <c r="Q44" s="14"/>
      <c r="R44" s="297">
        <v>0</v>
      </c>
      <c r="S44" s="297">
        <v>8</v>
      </c>
      <c r="T44" s="297">
        <v>8</v>
      </c>
      <c r="U44" s="128"/>
      <c r="V44" s="8"/>
      <c r="W44" s="8"/>
      <c r="X44" s="8"/>
      <c r="Y44" s="181">
        <v>12</v>
      </c>
      <c r="Z44" s="15">
        <v>12</v>
      </c>
      <c r="AA44" s="15">
        <v>12</v>
      </c>
      <c r="AB44" s="15">
        <v>12</v>
      </c>
      <c r="AC44" s="14">
        <v>12</v>
      </c>
      <c r="AD44" s="14">
        <v>12</v>
      </c>
      <c r="AE44" s="14">
        <v>12</v>
      </c>
      <c r="AF44" s="14">
        <v>12</v>
      </c>
      <c r="AG44" s="14">
        <v>12</v>
      </c>
      <c r="AH44" s="297">
        <v>8</v>
      </c>
      <c r="AI44" s="297">
        <v>8</v>
      </c>
      <c r="AJ44" s="297">
        <v>8</v>
      </c>
      <c r="AK44" s="297">
        <v>8</v>
      </c>
      <c r="AL44" s="26"/>
      <c r="AM44" s="297" t="s">
        <v>63</v>
      </c>
      <c r="AN44" s="297" t="s">
        <v>63</v>
      </c>
      <c r="AO44" s="297" t="s">
        <v>63</v>
      </c>
      <c r="AP44" s="297" t="s">
        <v>63</v>
      </c>
      <c r="AQ44" s="301" t="s">
        <v>65</v>
      </c>
      <c r="AR44" s="301" t="s">
        <v>65</v>
      </c>
      <c r="AS44" s="301" t="s">
        <v>65</v>
      </c>
      <c r="AT44" s="301" t="s">
        <v>65</v>
      </c>
      <c r="AU44" s="78" t="s">
        <v>64</v>
      </c>
      <c r="AV44" s="78" t="s">
        <v>64</v>
      </c>
      <c r="AW44" s="17"/>
      <c r="AX44" s="17"/>
      <c r="AY44" s="17"/>
      <c r="AZ44" s="17"/>
      <c r="BA44" s="17"/>
      <c r="BB44" s="17"/>
      <c r="BC44" s="17"/>
      <c r="BD44" s="17"/>
      <c r="BE44" s="195"/>
      <c r="BF44" s="203">
        <f>E44+F44+G44+H44+I44+J44+K44+L44+M44+N44+O44+Y44+Z44+AA44+AB44+AC44+AD44+AE44+AF44+AG44</f>
        <v>108</v>
      </c>
      <c r="BG44" s="96"/>
    </row>
    <row r="45" spans="1:59" ht="29.25" customHeight="1" thickBot="1">
      <c r="A45" s="397"/>
      <c r="B45" s="375"/>
      <c r="C45" s="342"/>
      <c r="D45" s="32" t="s">
        <v>8</v>
      </c>
      <c r="E45" s="88"/>
      <c r="F45" s="88"/>
      <c r="G45" s="88"/>
      <c r="H45" s="88"/>
      <c r="I45" s="88"/>
      <c r="J45" s="88"/>
      <c r="K45" s="88"/>
      <c r="L45" s="93"/>
      <c r="M45" s="93"/>
      <c r="N45" s="93"/>
      <c r="O45" s="93"/>
      <c r="P45" s="93"/>
      <c r="Q45" s="93"/>
      <c r="R45" s="297">
        <v>0</v>
      </c>
      <c r="S45" s="297">
        <v>8</v>
      </c>
      <c r="T45" s="297">
        <v>8</v>
      </c>
      <c r="U45" s="128"/>
      <c r="V45" s="8"/>
      <c r="W45" s="8"/>
      <c r="X45" s="8"/>
      <c r="Y45" s="221">
        <v>6</v>
      </c>
      <c r="Z45" s="93">
        <v>6</v>
      </c>
      <c r="AA45" s="93">
        <v>6</v>
      </c>
      <c r="AB45" s="93">
        <v>6</v>
      </c>
      <c r="AC45" s="93">
        <v>6</v>
      </c>
      <c r="AD45" s="93">
        <v>6</v>
      </c>
      <c r="AE45" s="93">
        <v>6</v>
      </c>
      <c r="AF45" s="93">
        <v>6</v>
      </c>
      <c r="AG45" s="93">
        <v>6</v>
      </c>
      <c r="AH45" s="297">
        <v>8</v>
      </c>
      <c r="AI45" s="297">
        <v>8</v>
      </c>
      <c r="AJ45" s="297">
        <v>8</v>
      </c>
      <c r="AK45" s="297">
        <v>8</v>
      </c>
      <c r="AL45" s="289"/>
      <c r="AM45" s="297" t="s">
        <v>63</v>
      </c>
      <c r="AN45" s="297" t="s">
        <v>63</v>
      </c>
      <c r="AO45" s="297" t="s">
        <v>63</v>
      </c>
      <c r="AP45" s="297" t="s">
        <v>63</v>
      </c>
      <c r="AQ45" s="301" t="s">
        <v>65</v>
      </c>
      <c r="AR45" s="301" t="s">
        <v>65</v>
      </c>
      <c r="AS45" s="301" t="s">
        <v>65</v>
      </c>
      <c r="AT45" s="301" t="s">
        <v>65</v>
      </c>
      <c r="AU45" s="78" t="s">
        <v>64</v>
      </c>
      <c r="AV45" s="78" t="s">
        <v>64</v>
      </c>
      <c r="AW45" s="94"/>
      <c r="AX45" s="94"/>
      <c r="AY45" s="94"/>
      <c r="AZ45" s="94"/>
      <c r="BA45" s="94"/>
      <c r="BB45" s="94"/>
      <c r="BC45" s="94"/>
      <c r="BD45" s="94"/>
      <c r="BE45" s="190"/>
      <c r="BF45" s="206"/>
      <c r="BG45" s="125">
        <f>E45+F45+G45+H45+I45+J45+K45+L45+M45+N45+O45+Y45+Z45+AA45+AB45+AC45+AD45+AE45+AF45+AG45</f>
        <v>54</v>
      </c>
    </row>
    <row r="46" spans="1:59" ht="13.5" thickBot="1">
      <c r="A46" s="398"/>
      <c r="B46" s="114" t="s">
        <v>163</v>
      </c>
      <c r="C46" s="116" t="s">
        <v>78</v>
      </c>
      <c r="D46" s="13" t="s">
        <v>7</v>
      </c>
      <c r="E46" s="130"/>
      <c r="F46" s="130"/>
      <c r="G46" s="130"/>
      <c r="H46" s="130"/>
      <c r="I46" s="130"/>
      <c r="J46" s="130"/>
      <c r="K46" s="130"/>
      <c r="L46" s="129"/>
      <c r="M46" s="129"/>
      <c r="N46" s="129"/>
      <c r="O46" s="129"/>
      <c r="P46" s="129"/>
      <c r="Q46" s="129"/>
      <c r="R46" s="297">
        <v>0</v>
      </c>
      <c r="S46" s="297">
        <v>8</v>
      </c>
      <c r="T46" s="297">
        <v>8</v>
      </c>
      <c r="U46" s="128"/>
      <c r="V46" s="8"/>
      <c r="W46" s="8"/>
      <c r="X46" s="8"/>
      <c r="Y46" s="219"/>
      <c r="Z46" s="154"/>
      <c r="AA46" s="154"/>
      <c r="AB46" s="154"/>
      <c r="AC46" s="141"/>
      <c r="AD46" s="141"/>
      <c r="AE46" s="141"/>
      <c r="AF46" s="141"/>
      <c r="AG46" s="141"/>
      <c r="AH46" s="297">
        <v>8</v>
      </c>
      <c r="AI46" s="297">
        <v>8</v>
      </c>
      <c r="AJ46" s="283">
        <v>36</v>
      </c>
      <c r="AK46" s="191">
        <v>36</v>
      </c>
      <c r="AL46" s="168"/>
      <c r="AM46" s="297" t="s">
        <v>63</v>
      </c>
      <c r="AN46" s="297" t="s">
        <v>63</v>
      </c>
      <c r="AO46" s="297" t="s">
        <v>63</v>
      </c>
      <c r="AP46" s="297" t="s">
        <v>63</v>
      </c>
      <c r="AQ46" s="301" t="s">
        <v>65</v>
      </c>
      <c r="AR46" s="301" t="s">
        <v>65</v>
      </c>
      <c r="AS46" s="301" t="s">
        <v>65</v>
      </c>
      <c r="AT46" s="301" t="s">
        <v>65</v>
      </c>
      <c r="AU46" s="78" t="s">
        <v>64</v>
      </c>
      <c r="AV46" s="78" t="s">
        <v>64</v>
      </c>
      <c r="AW46" s="131"/>
      <c r="AX46" s="131"/>
      <c r="AY46" s="131"/>
      <c r="AZ46" s="131"/>
      <c r="BA46" s="131"/>
      <c r="BB46" s="131"/>
      <c r="BC46" s="131"/>
      <c r="BD46" s="131"/>
      <c r="BE46" s="196"/>
      <c r="BF46" s="209"/>
      <c r="BG46" s="132"/>
    </row>
    <row r="47" spans="1:59" ht="13.5" thickBot="1">
      <c r="A47" s="398"/>
      <c r="B47" s="121"/>
      <c r="C47" s="133" t="s">
        <v>81</v>
      </c>
      <c r="D47" s="13" t="s">
        <v>7</v>
      </c>
      <c r="E47" s="15"/>
      <c r="F47" s="15"/>
      <c r="G47" s="15"/>
      <c r="H47" s="15"/>
      <c r="I47" s="15"/>
      <c r="J47" s="15"/>
      <c r="K47" s="15"/>
      <c r="L47" s="14"/>
      <c r="M47" s="14"/>
      <c r="N47" s="14"/>
      <c r="O47" s="14"/>
      <c r="P47" s="237"/>
      <c r="Q47" s="237"/>
      <c r="R47" s="297">
        <v>0</v>
      </c>
      <c r="S47" s="297">
        <v>8</v>
      </c>
      <c r="T47" s="297">
        <v>8</v>
      </c>
      <c r="U47" s="128"/>
      <c r="V47" s="8"/>
      <c r="W47" s="8"/>
      <c r="X47" s="8"/>
      <c r="Y47" s="222"/>
      <c r="Z47" s="155"/>
      <c r="AA47" s="155"/>
      <c r="AB47" s="155"/>
      <c r="AC47" s="140"/>
      <c r="AD47" s="140"/>
      <c r="AE47" s="140"/>
      <c r="AF47" s="140"/>
      <c r="AG47" s="237"/>
      <c r="AH47" s="297">
        <v>8</v>
      </c>
      <c r="AI47" s="297">
        <v>8</v>
      </c>
      <c r="AJ47" s="297">
        <v>8</v>
      </c>
      <c r="AK47" s="297">
        <v>8</v>
      </c>
      <c r="AL47" s="166"/>
      <c r="AM47" s="297" t="s">
        <v>63</v>
      </c>
      <c r="AN47" s="297" t="s">
        <v>63</v>
      </c>
      <c r="AO47" s="297" t="s">
        <v>63</v>
      </c>
      <c r="AP47" s="297" t="s">
        <v>63</v>
      </c>
      <c r="AQ47" s="301" t="s">
        <v>65</v>
      </c>
      <c r="AR47" s="301" t="s">
        <v>65</v>
      </c>
      <c r="AS47" s="301" t="s">
        <v>65</v>
      </c>
      <c r="AT47" s="301" t="s">
        <v>65</v>
      </c>
      <c r="AU47" s="78" t="s">
        <v>64</v>
      </c>
      <c r="AV47" s="78" t="s">
        <v>64</v>
      </c>
      <c r="AW47" s="17"/>
      <c r="AX47" s="17"/>
      <c r="AY47" s="17"/>
      <c r="AZ47" s="17"/>
      <c r="BA47" s="17"/>
      <c r="BB47" s="17"/>
      <c r="BC47" s="17"/>
      <c r="BD47" s="17"/>
      <c r="BE47" s="195"/>
      <c r="BF47" s="204"/>
      <c r="BG47" s="123"/>
    </row>
    <row r="48" spans="1:59" ht="13.5" thickBot="1">
      <c r="A48" s="398"/>
      <c r="B48" s="121"/>
      <c r="C48" s="134" t="s">
        <v>82</v>
      </c>
      <c r="D48" s="5"/>
      <c r="E48" s="4"/>
      <c r="F48" s="4"/>
      <c r="G48" s="4"/>
      <c r="H48" s="4"/>
      <c r="I48" s="4"/>
      <c r="J48" s="4"/>
      <c r="K48" s="4"/>
      <c r="L48" s="5"/>
      <c r="M48" s="5"/>
      <c r="N48" s="5"/>
      <c r="O48" s="5"/>
      <c r="P48" s="237"/>
      <c r="Q48" s="237"/>
      <c r="R48" s="297">
        <v>0</v>
      </c>
      <c r="S48" s="297">
        <v>8</v>
      </c>
      <c r="T48" s="297">
        <v>8</v>
      </c>
      <c r="U48" s="128"/>
      <c r="V48" s="8"/>
      <c r="W48" s="8"/>
      <c r="X48" s="8"/>
      <c r="Y48" s="223"/>
      <c r="Z48" s="156"/>
      <c r="AA48" s="156"/>
      <c r="AB48" s="156"/>
      <c r="AC48" s="142"/>
      <c r="AD48" s="142"/>
      <c r="AE48" s="142"/>
      <c r="AF48" s="142"/>
      <c r="AG48" s="237"/>
      <c r="AH48" s="297">
        <v>8</v>
      </c>
      <c r="AI48" s="297">
        <v>8</v>
      </c>
      <c r="AJ48" s="297">
        <v>8</v>
      </c>
      <c r="AK48" s="297">
        <v>8</v>
      </c>
      <c r="AL48" s="169"/>
      <c r="AM48" s="297" t="s">
        <v>63</v>
      </c>
      <c r="AN48" s="297" t="s">
        <v>63</v>
      </c>
      <c r="AO48" s="297" t="s">
        <v>63</v>
      </c>
      <c r="AP48" s="297" t="s">
        <v>63</v>
      </c>
      <c r="AQ48" s="301" t="s">
        <v>65</v>
      </c>
      <c r="AR48" s="301" t="s">
        <v>65</v>
      </c>
      <c r="AS48" s="301" t="s">
        <v>65</v>
      </c>
      <c r="AT48" s="301" t="s">
        <v>65</v>
      </c>
      <c r="AU48" s="78" t="s">
        <v>64</v>
      </c>
      <c r="AV48" s="78" t="s">
        <v>64</v>
      </c>
      <c r="AW48" s="95"/>
      <c r="AX48" s="95"/>
      <c r="AY48" s="95"/>
      <c r="AZ48" s="95"/>
      <c r="BA48" s="95"/>
      <c r="BB48" s="95"/>
      <c r="BC48" s="95"/>
      <c r="BD48" s="95"/>
      <c r="BE48" s="197"/>
      <c r="BF48" s="210"/>
      <c r="BG48" s="135"/>
    </row>
    <row r="49" spans="1:59" ht="13.5" thickBot="1">
      <c r="A49" s="397"/>
      <c r="B49" s="121"/>
      <c r="C49" s="136" t="s">
        <v>83</v>
      </c>
      <c r="D49" s="20"/>
      <c r="E49" s="37"/>
      <c r="F49" s="37"/>
      <c r="G49" s="37"/>
      <c r="H49" s="37"/>
      <c r="I49" s="37"/>
      <c r="J49" s="37"/>
      <c r="K49" s="37"/>
      <c r="L49" s="20"/>
      <c r="M49" s="20"/>
      <c r="N49" s="20"/>
      <c r="O49" s="20"/>
      <c r="P49" s="237"/>
      <c r="Q49" s="237"/>
      <c r="R49" s="297">
        <v>0</v>
      </c>
      <c r="S49" s="297">
        <v>8</v>
      </c>
      <c r="T49" s="297">
        <v>8</v>
      </c>
      <c r="U49" s="128"/>
      <c r="V49" s="8"/>
      <c r="W49" s="8"/>
      <c r="X49" s="8"/>
      <c r="Y49" s="224"/>
      <c r="Z49" s="157"/>
      <c r="AA49" s="157"/>
      <c r="AB49" s="157"/>
      <c r="AC49" s="138"/>
      <c r="AD49" s="138"/>
      <c r="AE49" s="138"/>
      <c r="AF49" s="138"/>
      <c r="AG49" s="237"/>
      <c r="AH49" s="297">
        <v>8</v>
      </c>
      <c r="AI49" s="297">
        <v>8</v>
      </c>
      <c r="AJ49" s="297">
        <v>8</v>
      </c>
      <c r="AK49" s="297">
        <v>8</v>
      </c>
      <c r="AL49" s="164"/>
      <c r="AM49" s="297" t="s">
        <v>63</v>
      </c>
      <c r="AN49" s="297" t="s">
        <v>63</v>
      </c>
      <c r="AO49" s="297" t="s">
        <v>63</v>
      </c>
      <c r="AP49" s="297" t="s">
        <v>63</v>
      </c>
      <c r="AQ49" s="301" t="s">
        <v>65</v>
      </c>
      <c r="AR49" s="301" t="s">
        <v>65</v>
      </c>
      <c r="AS49" s="301" t="s">
        <v>65</v>
      </c>
      <c r="AT49" s="301" t="s">
        <v>65</v>
      </c>
      <c r="AU49" s="78" t="s">
        <v>64</v>
      </c>
      <c r="AV49" s="78" t="s">
        <v>64</v>
      </c>
      <c r="AW49" s="24"/>
      <c r="AX49" s="24"/>
      <c r="AY49" s="24"/>
      <c r="AZ49" s="24"/>
      <c r="BA49" s="24"/>
      <c r="BB49" s="24"/>
      <c r="BC49" s="24"/>
      <c r="BD49" s="24"/>
      <c r="BE49" s="193"/>
      <c r="BF49" s="201"/>
      <c r="BG49" s="124"/>
    </row>
    <row r="50" spans="1:59" ht="12.75" customHeight="1" thickBot="1">
      <c r="A50" s="397"/>
      <c r="B50" s="423" t="s">
        <v>13</v>
      </c>
      <c r="C50" s="387"/>
      <c r="D50" s="388"/>
      <c r="E50" s="63">
        <f>E8+E16+E25</f>
        <v>36</v>
      </c>
      <c r="F50" s="63">
        <f aca="true" t="shared" si="18" ref="F50:Q50">F8+F16+F25</f>
        <v>36</v>
      </c>
      <c r="G50" s="63">
        <f t="shared" si="18"/>
        <v>36</v>
      </c>
      <c r="H50" s="63">
        <f t="shared" si="18"/>
        <v>36</v>
      </c>
      <c r="I50" s="63">
        <f t="shared" si="18"/>
        <v>36</v>
      </c>
      <c r="J50" s="63">
        <f t="shared" si="18"/>
        <v>36</v>
      </c>
      <c r="K50" s="63">
        <f t="shared" si="18"/>
        <v>36</v>
      </c>
      <c r="L50" s="63">
        <f t="shared" si="18"/>
        <v>36</v>
      </c>
      <c r="M50" s="63">
        <f t="shared" si="18"/>
        <v>36</v>
      </c>
      <c r="N50" s="63">
        <f t="shared" si="18"/>
        <v>36</v>
      </c>
      <c r="O50" s="63">
        <f t="shared" si="18"/>
        <v>36</v>
      </c>
      <c r="P50" s="63">
        <f t="shared" si="18"/>
        <v>36</v>
      </c>
      <c r="Q50" s="63">
        <f t="shared" si="18"/>
        <v>36</v>
      </c>
      <c r="R50" s="63">
        <f>36</f>
        <v>36</v>
      </c>
      <c r="S50" s="63">
        <f>36</f>
        <v>36</v>
      </c>
      <c r="T50" s="63">
        <f>36</f>
        <v>36</v>
      </c>
      <c r="U50" s="62"/>
      <c r="V50" s="62"/>
      <c r="W50" s="62"/>
      <c r="X50" s="62"/>
      <c r="Y50" s="85">
        <f>Y8+Y16+Y25</f>
        <v>36</v>
      </c>
      <c r="Z50" s="85">
        <f aca="true" t="shared" si="19" ref="Z50:AG50">Z8+Z16+Z25</f>
        <v>36</v>
      </c>
      <c r="AA50" s="85">
        <f t="shared" si="19"/>
        <v>36</v>
      </c>
      <c r="AB50" s="85">
        <f t="shared" si="19"/>
        <v>36</v>
      </c>
      <c r="AC50" s="85">
        <f t="shared" si="19"/>
        <v>36</v>
      </c>
      <c r="AD50" s="85">
        <f t="shared" si="19"/>
        <v>36</v>
      </c>
      <c r="AE50" s="85">
        <f t="shared" si="19"/>
        <v>36</v>
      </c>
      <c r="AF50" s="85">
        <f t="shared" si="19"/>
        <v>36</v>
      </c>
      <c r="AG50" s="85">
        <f t="shared" si="19"/>
        <v>36</v>
      </c>
      <c r="AH50" s="85">
        <f>36</f>
        <v>36</v>
      </c>
      <c r="AI50" s="85">
        <f>36</f>
        <v>36</v>
      </c>
      <c r="AJ50" s="85">
        <f>36</f>
        <v>36</v>
      </c>
      <c r="AK50" s="85">
        <f>36</f>
        <v>36</v>
      </c>
      <c r="AL50" s="85"/>
      <c r="AM50" s="174"/>
      <c r="AN50" s="174"/>
      <c r="AO50" s="175"/>
      <c r="AP50" s="175"/>
      <c r="AQ50" s="175"/>
      <c r="AR50" s="176"/>
      <c r="AS50" s="175"/>
      <c r="AT50" s="85"/>
      <c r="AU50" s="85"/>
      <c r="AV50" s="85"/>
      <c r="AW50" s="12"/>
      <c r="AX50" s="12"/>
      <c r="AY50" s="12"/>
      <c r="AZ50" s="12"/>
      <c r="BA50" s="12"/>
      <c r="BB50" s="12"/>
      <c r="BC50" s="12"/>
      <c r="BD50" s="12"/>
      <c r="BE50" s="99"/>
      <c r="BF50" s="211">
        <f>BF8+BF16+BF25</f>
        <v>792</v>
      </c>
      <c r="BG50" s="212"/>
    </row>
    <row r="51" spans="1:59" ht="12.75" customHeight="1" thickTop="1">
      <c r="A51" s="397"/>
      <c r="B51" s="389" t="s">
        <v>14</v>
      </c>
      <c r="C51" s="390"/>
      <c r="D51" s="391"/>
      <c r="E51" s="42">
        <f>E9+E17+E26</f>
        <v>18</v>
      </c>
      <c r="F51" s="42">
        <f aca="true" t="shared" si="20" ref="F51:Q51">F9+F17+F26</f>
        <v>18</v>
      </c>
      <c r="G51" s="42">
        <f t="shared" si="20"/>
        <v>18</v>
      </c>
      <c r="H51" s="42">
        <f t="shared" si="20"/>
        <v>18</v>
      </c>
      <c r="I51" s="42">
        <f t="shared" si="20"/>
        <v>18</v>
      </c>
      <c r="J51" s="42">
        <f t="shared" si="20"/>
        <v>18</v>
      </c>
      <c r="K51" s="42">
        <f t="shared" si="20"/>
        <v>18</v>
      </c>
      <c r="L51" s="42">
        <f t="shared" si="20"/>
        <v>18</v>
      </c>
      <c r="M51" s="42">
        <f t="shared" si="20"/>
        <v>18</v>
      </c>
      <c r="N51" s="42">
        <f t="shared" si="20"/>
        <v>18</v>
      </c>
      <c r="O51" s="42">
        <f t="shared" si="20"/>
        <v>18</v>
      </c>
      <c r="P51" s="42">
        <f t="shared" si="20"/>
        <v>18</v>
      </c>
      <c r="Q51" s="42">
        <f t="shared" si="20"/>
        <v>18</v>
      </c>
      <c r="R51" s="42">
        <f>0</f>
        <v>0</v>
      </c>
      <c r="S51" s="42">
        <f>0</f>
        <v>0</v>
      </c>
      <c r="T51" s="42">
        <f>0</f>
        <v>0</v>
      </c>
      <c r="U51" s="6"/>
      <c r="V51" s="6"/>
      <c r="W51" s="6"/>
      <c r="X51" s="6"/>
      <c r="Y51" s="112">
        <f aca="true" t="shared" si="21" ref="Y51:AG51">Y9+Y26</f>
        <v>18</v>
      </c>
      <c r="Z51" s="112">
        <f t="shared" si="21"/>
        <v>18</v>
      </c>
      <c r="AA51" s="112">
        <f t="shared" si="21"/>
        <v>18</v>
      </c>
      <c r="AB51" s="112">
        <f t="shared" si="21"/>
        <v>18</v>
      </c>
      <c r="AC51" s="42">
        <f t="shared" si="21"/>
        <v>18</v>
      </c>
      <c r="AD51" s="42">
        <f t="shared" si="21"/>
        <v>18</v>
      </c>
      <c r="AE51" s="42">
        <f t="shared" si="21"/>
        <v>18</v>
      </c>
      <c r="AF51" s="42">
        <f t="shared" si="21"/>
        <v>18</v>
      </c>
      <c r="AG51" s="42">
        <f t="shared" si="21"/>
        <v>18</v>
      </c>
      <c r="AH51" s="42">
        <f>0</f>
        <v>0</v>
      </c>
      <c r="AI51" s="42">
        <f>0</f>
        <v>0</v>
      </c>
      <c r="AJ51" s="42">
        <f>0</f>
        <v>0</v>
      </c>
      <c r="AK51" s="42">
        <f>0</f>
        <v>0</v>
      </c>
      <c r="AL51" s="42"/>
      <c r="AM51" s="177"/>
      <c r="AN51" s="177"/>
      <c r="AO51" s="178"/>
      <c r="AP51" s="178"/>
      <c r="AQ51" s="178"/>
      <c r="AR51" s="178"/>
      <c r="AS51" s="178"/>
      <c r="AT51" s="42"/>
      <c r="AU51" s="42"/>
      <c r="AV51" s="42"/>
      <c r="AW51" s="7"/>
      <c r="AX51" s="7"/>
      <c r="AY51" s="7"/>
      <c r="AZ51" s="7"/>
      <c r="BA51" s="7"/>
      <c r="BB51" s="7"/>
      <c r="BC51" s="7"/>
      <c r="BD51" s="7"/>
      <c r="BE51" s="198"/>
      <c r="BF51" s="203"/>
      <c r="BG51" s="213">
        <f>BG9+BG17+BG26</f>
        <v>396</v>
      </c>
    </row>
    <row r="52" spans="1:59" ht="12.75" customHeight="1" thickBot="1">
      <c r="A52" s="399"/>
      <c r="B52" s="371" t="s">
        <v>10</v>
      </c>
      <c r="C52" s="372"/>
      <c r="D52" s="373"/>
      <c r="E52" s="48">
        <f>E50+E51</f>
        <v>54</v>
      </c>
      <c r="F52" s="48">
        <f aca="true" t="shared" si="22" ref="F52:T52">F50+F51</f>
        <v>54</v>
      </c>
      <c r="G52" s="48">
        <f t="shared" si="22"/>
        <v>54</v>
      </c>
      <c r="H52" s="48">
        <f t="shared" si="22"/>
        <v>54</v>
      </c>
      <c r="I52" s="48">
        <f t="shared" si="22"/>
        <v>54</v>
      </c>
      <c r="J52" s="48">
        <f t="shared" si="22"/>
        <v>54</v>
      </c>
      <c r="K52" s="48">
        <f t="shared" si="22"/>
        <v>54</v>
      </c>
      <c r="L52" s="48">
        <f t="shared" si="22"/>
        <v>54</v>
      </c>
      <c r="M52" s="48">
        <f t="shared" si="22"/>
        <v>54</v>
      </c>
      <c r="N52" s="48">
        <f t="shared" si="22"/>
        <v>54</v>
      </c>
      <c r="O52" s="48">
        <f t="shared" si="22"/>
        <v>54</v>
      </c>
      <c r="P52" s="48">
        <f t="shared" si="22"/>
        <v>54</v>
      </c>
      <c r="Q52" s="48">
        <f t="shared" si="22"/>
        <v>54</v>
      </c>
      <c r="R52" s="48">
        <f t="shared" si="22"/>
        <v>36</v>
      </c>
      <c r="S52" s="48">
        <f t="shared" si="22"/>
        <v>36</v>
      </c>
      <c r="T52" s="48">
        <f t="shared" si="22"/>
        <v>36</v>
      </c>
      <c r="U52" s="56"/>
      <c r="V52" s="56"/>
      <c r="W52" s="73"/>
      <c r="X52" s="73"/>
      <c r="Y52" s="113">
        <f>Y50+Y51</f>
        <v>54</v>
      </c>
      <c r="Z52" s="113">
        <f>Z50+Z51</f>
        <v>54</v>
      </c>
      <c r="AA52" s="113">
        <f>AA50+AA51</f>
        <v>54</v>
      </c>
      <c r="AB52" s="113">
        <f>AB50+AB51</f>
        <v>54</v>
      </c>
      <c r="AC52" s="48">
        <f aca="true" t="shared" si="23" ref="AC52:AJ52">AC50+AC51</f>
        <v>54</v>
      </c>
      <c r="AD52" s="48">
        <f t="shared" si="23"/>
        <v>54</v>
      </c>
      <c r="AE52" s="48">
        <f t="shared" si="23"/>
        <v>54</v>
      </c>
      <c r="AF52" s="48">
        <f t="shared" si="23"/>
        <v>54</v>
      </c>
      <c r="AG52" s="48">
        <f t="shared" si="23"/>
        <v>54</v>
      </c>
      <c r="AH52" s="48">
        <f t="shared" si="23"/>
        <v>36</v>
      </c>
      <c r="AI52" s="48">
        <f t="shared" si="23"/>
        <v>36</v>
      </c>
      <c r="AJ52" s="48">
        <f t="shared" si="23"/>
        <v>36</v>
      </c>
      <c r="AK52" s="48">
        <f>AK50+AK51</f>
        <v>36</v>
      </c>
      <c r="AL52" s="48"/>
      <c r="AM52" s="179"/>
      <c r="AN52" s="179"/>
      <c r="AO52" s="180"/>
      <c r="AP52" s="180"/>
      <c r="AQ52" s="180"/>
      <c r="AR52" s="180"/>
      <c r="AS52" s="180"/>
      <c r="AT52" s="48"/>
      <c r="AU52" s="48"/>
      <c r="AV52" s="48"/>
      <c r="AW52" s="56"/>
      <c r="AX52" s="56"/>
      <c r="AY52" s="56"/>
      <c r="AZ52" s="56"/>
      <c r="BA52" s="56"/>
      <c r="BB52" s="56"/>
      <c r="BC52" s="56"/>
      <c r="BD52" s="56"/>
      <c r="BE52" s="199"/>
      <c r="BF52" s="382">
        <f>BG51+BF50</f>
        <v>1188</v>
      </c>
      <c r="BG52" s="383"/>
    </row>
    <row r="53" ht="13.5" thickTop="1"/>
    <row r="54" spans="20:24" ht="12.75">
      <c r="T54" s="81"/>
      <c r="U54" s="81"/>
      <c r="V54" s="81"/>
      <c r="W54" s="81"/>
      <c r="X54" s="81"/>
    </row>
    <row r="55" spans="20:52" ht="16.5" thickBot="1">
      <c r="T55" s="81"/>
      <c r="U55" s="81"/>
      <c r="V55" s="81"/>
      <c r="W55" s="82"/>
      <c r="X55" s="80"/>
      <c r="Y55" s="226" t="s">
        <v>144</v>
      </c>
      <c r="Z55" s="226"/>
      <c r="AA55" s="226"/>
      <c r="AI55" s="72">
        <v>8</v>
      </c>
      <c r="AJ55" s="226" t="s">
        <v>146</v>
      </c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Y55" s="77" t="s">
        <v>65</v>
      </c>
      <c r="AZ55" s="226" t="s">
        <v>82</v>
      </c>
    </row>
    <row r="56" spans="20:47" ht="15.75">
      <c r="T56" s="83"/>
      <c r="U56" s="84"/>
      <c r="V56" s="84"/>
      <c r="W56" s="84"/>
      <c r="X56" s="83"/>
      <c r="Y56" s="226"/>
      <c r="Z56" s="226"/>
      <c r="AA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</row>
    <row r="57" spans="20:52" ht="16.5" thickBot="1">
      <c r="T57" s="83"/>
      <c r="U57" s="84"/>
      <c r="V57" s="84"/>
      <c r="W57" s="84"/>
      <c r="X57" s="70"/>
      <c r="Y57" s="226" t="s">
        <v>145</v>
      </c>
      <c r="Z57" s="226"/>
      <c r="AA57" s="226"/>
      <c r="AI57" s="72">
        <v>0</v>
      </c>
      <c r="AJ57" s="226" t="s">
        <v>76</v>
      </c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Y57" s="78" t="s">
        <v>64</v>
      </c>
      <c r="AZ57" s="226" t="s">
        <v>83</v>
      </c>
    </row>
    <row r="58" spans="1:47" ht="15.75">
      <c r="A58" s="3"/>
      <c r="T58" s="83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</row>
    <row r="59" spans="20:47" ht="15.75">
      <c r="T59" s="83"/>
      <c r="AI59" s="71" t="s">
        <v>63</v>
      </c>
      <c r="AJ59" s="226" t="s">
        <v>147</v>
      </c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</row>
    <row r="60" spans="18:47" ht="15.75">
      <c r="R60" s="171"/>
      <c r="T60" s="83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</row>
    <row r="61" spans="20:47" ht="15.75">
      <c r="T61" s="83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</row>
    <row r="62" spans="20:47" ht="15.75">
      <c r="T62" s="83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</row>
    <row r="63" spans="20:47" ht="15.75">
      <c r="T63" s="83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</row>
    <row r="64" ht="12.75">
      <c r="T64" s="83"/>
    </row>
  </sheetData>
  <sheetProtection/>
  <mergeCells count="106">
    <mergeCell ref="BC17:BC18"/>
    <mergeCell ref="BD17:BD18"/>
    <mergeCell ref="BE17:BE18"/>
    <mergeCell ref="BF17:BF18"/>
    <mergeCell ref="AV17:AV18"/>
    <mergeCell ref="BG17:BG18"/>
    <mergeCell ref="AY17:AY18"/>
    <mergeCell ref="AZ17:AZ18"/>
    <mergeCell ref="BB17:BB18"/>
    <mergeCell ref="AW17:AW18"/>
    <mergeCell ref="AX17:AX18"/>
    <mergeCell ref="AK17:AK18"/>
    <mergeCell ref="AL17:AL18"/>
    <mergeCell ref="AM17:AM18"/>
    <mergeCell ref="AN17:AN18"/>
    <mergeCell ref="AQ17:AQ18"/>
    <mergeCell ref="AR17:AR18"/>
    <mergeCell ref="AS17:AS18"/>
    <mergeCell ref="AT17:AT18"/>
    <mergeCell ref="AU17:AU18"/>
    <mergeCell ref="BA17:BA18"/>
    <mergeCell ref="X17:X18"/>
    <mergeCell ref="Z17:Z18"/>
    <mergeCell ref="AA17:AA18"/>
    <mergeCell ref="AB17:AB18"/>
    <mergeCell ref="AO17:AO18"/>
    <mergeCell ref="AP17:AP18"/>
    <mergeCell ref="AE17:AE18"/>
    <mergeCell ref="AF17:AF18"/>
    <mergeCell ref="AG17:AG18"/>
    <mergeCell ref="AJ17:AJ18"/>
    <mergeCell ref="AC17:AC18"/>
    <mergeCell ref="AD17:AD18"/>
    <mergeCell ref="AH17:AH18"/>
    <mergeCell ref="AI17:AI18"/>
    <mergeCell ref="O17:O18"/>
    <mergeCell ref="P17:P18"/>
    <mergeCell ref="Q17:Q18"/>
    <mergeCell ref="Y17:Y18"/>
    <mergeCell ref="R17:R18"/>
    <mergeCell ref="S17:S18"/>
    <mergeCell ref="U17:U18"/>
    <mergeCell ref="V17:V18"/>
    <mergeCell ref="T17:T18"/>
    <mergeCell ref="W17:W18"/>
    <mergeCell ref="I17:I18"/>
    <mergeCell ref="J17:J18"/>
    <mergeCell ref="K17:K18"/>
    <mergeCell ref="L17:L18"/>
    <mergeCell ref="M17:M18"/>
    <mergeCell ref="N17:N18"/>
    <mergeCell ref="B52:D52"/>
    <mergeCell ref="BF52:BG52"/>
    <mergeCell ref="B44:B45"/>
    <mergeCell ref="C44:C45"/>
    <mergeCell ref="B50:D50"/>
    <mergeCell ref="B51:D51"/>
    <mergeCell ref="C39:C40"/>
    <mergeCell ref="B39:B40"/>
    <mergeCell ref="B37:B38"/>
    <mergeCell ref="C37:C38"/>
    <mergeCell ref="B42:B43"/>
    <mergeCell ref="C42:C43"/>
    <mergeCell ref="B29:B30"/>
    <mergeCell ref="C29:C30"/>
    <mergeCell ref="B25:B26"/>
    <mergeCell ref="C25:C26"/>
    <mergeCell ref="B35:B36"/>
    <mergeCell ref="C35:C36"/>
    <mergeCell ref="B27:B28"/>
    <mergeCell ref="C27:C28"/>
    <mergeCell ref="B31:B32"/>
    <mergeCell ref="C31:C32"/>
    <mergeCell ref="C16:C18"/>
    <mergeCell ref="B23:B24"/>
    <mergeCell ref="C23:C24"/>
    <mergeCell ref="B19:B20"/>
    <mergeCell ref="C19:C20"/>
    <mergeCell ref="B21:B22"/>
    <mergeCell ref="C21:C22"/>
    <mergeCell ref="F17:F18"/>
    <mergeCell ref="G17:G18"/>
    <mergeCell ref="H17:H18"/>
    <mergeCell ref="D2:D7"/>
    <mergeCell ref="B14:B15"/>
    <mergeCell ref="C14:C15"/>
    <mergeCell ref="D17:D18"/>
    <mergeCell ref="E17:E18"/>
    <mergeCell ref="C12:C13"/>
    <mergeCell ref="B16:B18"/>
    <mergeCell ref="BF2:BF7"/>
    <mergeCell ref="BG2:BG7"/>
    <mergeCell ref="E3:BE3"/>
    <mergeCell ref="E5:BE5"/>
    <mergeCell ref="V6:W6"/>
    <mergeCell ref="V7:W7"/>
    <mergeCell ref="I1:BG1"/>
    <mergeCell ref="A2:A7"/>
    <mergeCell ref="B2:B7"/>
    <mergeCell ref="C2:C7"/>
    <mergeCell ref="A8:A52"/>
    <mergeCell ref="B8:B9"/>
    <mergeCell ref="C8:C9"/>
    <mergeCell ref="B10:B11"/>
    <mergeCell ref="C10:C11"/>
    <mergeCell ref="B12:B13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17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Андрей</cp:lastModifiedBy>
  <cp:lastPrinted>2016-10-01T06:36:06Z</cp:lastPrinted>
  <dcterms:created xsi:type="dcterms:W3CDTF">2011-01-28T09:41:23Z</dcterms:created>
  <dcterms:modified xsi:type="dcterms:W3CDTF">2022-04-03T12:45:40Z</dcterms:modified>
  <cp:category/>
  <cp:version/>
  <cp:contentType/>
  <cp:contentStatus/>
</cp:coreProperties>
</file>